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25" windowHeight="4035" activeTab="0"/>
  </bookViews>
  <sheets>
    <sheet name="臺東" sheetId="1" r:id="rId1"/>
    <sheet name="蘭嶼" sheetId="2" r:id="rId2"/>
    <sheet name="綠島" sheetId="3" r:id="rId3"/>
  </sheets>
  <definedNames/>
  <calcPr fullCalcOnLoad="1"/>
</workbook>
</file>

<file path=xl/sharedStrings.xml><?xml version="1.0" encoding="utf-8"?>
<sst xmlns="http://schemas.openxmlformats.org/spreadsheetml/2006/main" count="191" uniqueCount="117">
  <si>
    <t>豐年里</t>
  </si>
  <si>
    <t>基層建設</t>
  </si>
  <si>
    <t>臺東市公所</t>
  </si>
  <si>
    <t>-</t>
  </si>
  <si>
    <t>卑南里</t>
  </si>
  <si>
    <t>建農里</t>
  </si>
  <si>
    <t xml:space="preserve">                </t>
  </si>
  <si>
    <t>申請補助金額</t>
  </si>
  <si>
    <t>小計</t>
  </si>
  <si>
    <t>航空站撥款文號</t>
  </si>
  <si>
    <t>光明里</t>
  </si>
  <si>
    <t>計畫名稱</t>
  </si>
  <si>
    <t>文化活動</t>
  </si>
  <si>
    <t>公益活動</t>
  </si>
  <si>
    <t>臺東航空站</t>
  </si>
  <si>
    <t>行政作業費</t>
  </si>
  <si>
    <r>
      <t>臺東航空站</t>
    </r>
    <r>
      <rPr>
        <b/>
        <sz val="14"/>
        <color indexed="8"/>
        <rFont val="Times New Roman"/>
        <family val="1"/>
      </rPr>
      <t>100</t>
    </r>
    <r>
      <rPr>
        <b/>
        <sz val="14"/>
        <color indexed="8"/>
        <rFont val="標楷體"/>
        <family val="4"/>
      </rPr>
      <t>年回饋金分配及支用情形</t>
    </r>
  </si>
  <si>
    <r>
      <t>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</si>
  <si>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分配金額</t>
  </si>
  <si>
    <t>用途別</t>
  </si>
  <si>
    <t>豐年里春季社區環境清潔計畫</t>
  </si>
  <si>
    <t>康樂里</t>
  </si>
  <si>
    <t>康樂里真武上帝聖誕計畫</t>
  </si>
  <si>
    <t>康樂里端午節包粽活動計畫</t>
  </si>
  <si>
    <t>康樂里鳳凰宮中元普渡計畫</t>
  </si>
  <si>
    <t>康樂里九九重陽敬老餐會活動計畫</t>
  </si>
  <si>
    <t>光明里社區綠美化計畫</t>
  </si>
  <si>
    <t>卑南里重陽敬老活動計畫</t>
  </si>
  <si>
    <t>卑南里社區環境清潔計畫</t>
  </si>
  <si>
    <r>
      <t>建農里慶祝母親節卡拉</t>
    </r>
    <r>
      <rPr>
        <sz val="12"/>
        <rFont val="Times New Roman"/>
        <family val="1"/>
      </rPr>
      <t>OK</t>
    </r>
    <r>
      <rPr>
        <sz val="12"/>
        <rFont val="標楷體"/>
        <family val="4"/>
      </rPr>
      <t>比賽活動計畫</t>
    </r>
  </si>
  <si>
    <t>建農里春季環境清潔計畫</t>
  </si>
  <si>
    <t>建農里秋季環境清潔計畫</t>
  </si>
  <si>
    <t>臺東市公所採購辦公室業務用具計畫</t>
  </si>
  <si>
    <t>執行率</t>
  </si>
  <si>
    <r>
      <t>總補助總金額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本年度編列</t>
    </r>
    <r>
      <rPr>
        <b/>
        <sz val="12"/>
        <rFont val="Times New Roman"/>
        <family val="1"/>
      </rPr>
      <t>804,529</t>
    </r>
    <r>
      <rPr>
        <b/>
        <sz val="12"/>
        <rFont val="標楷體"/>
        <family val="4"/>
      </rPr>
      <t>元</t>
    </r>
    <r>
      <rPr>
        <b/>
        <sz val="12"/>
        <rFont val="Times New Roman"/>
        <family val="1"/>
      </rPr>
      <t>+99</t>
    </r>
    <r>
      <rPr>
        <b/>
        <sz val="12"/>
        <rFont val="標楷體"/>
        <family val="4"/>
      </rPr>
      <t>年度結餘</t>
    </r>
    <r>
      <rPr>
        <b/>
        <sz val="12"/>
        <rFont val="Times New Roman"/>
        <family val="1"/>
      </rPr>
      <t>94</t>
    </r>
    <r>
      <rPr>
        <b/>
        <sz val="12"/>
        <rFont val="標楷體"/>
        <family val="4"/>
      </rPr>
      <t>元</t>
    </r>
    <r>
      <rPr>
        <b/>
        <sz val="12"/>
        <rFont val="Times New Roman"/>
        <family val="1"/>
      </rPr>
      <t>)</t>
    </r>
  </si>
  <si>
    <r>
      <t>蘭嶼航空站</t>
    </r>
    <r>
      <rPr>
        <b/>
        <sz val="14"/>
        <color indexed="8"/>
        <rFont val="Times New Roman"/>
        <family val="1"/>
      </rPr>
      <t>100</t>
    </r>
    <r>
      <rPr>
        <b/>
        <sz val="14"/>
        <color indexed="8"/>
        <rFont val="標楷體"/>
        <family val="4"/>
      </rPr>
      <t>年回饋金分配及支用情形</t>
    </r>
  </si>
  <si>
    <t xml:space="preserve">                </t>
  </si>
  <si>
    <r>
      <t>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</si>
  <si>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分配金額</t>
  </si>
  <si>
    <t>計畫名稱</t>
  </si>
  <si>
    <t>用途別</t>
  </si>
  <si>
    <t>申請補助金額</t>
  </si>
  <si>
    <t>漁人社區</t>
  </si>
  <si>
    <t>漁人社區港澳北端排水系統小型工程計畫</t>
  </si>
  <si>
    <t>紅頭社區</t>
  </si>
  <si>
    <t>紅頭社區給、排水系統修繕計畫</t>
  </si>
  <si>
    <t>基層建設</t>
  </si>
  <si>
    <t>椰油社區</t>
  </si>
  <si>
    <t>椰油社區環境清潔計畫</t>
  </si>
  <si>
    <t>小計</t>
  </si>
  <si>
    <r>
      <t>蘭嶼鄉公所提送計畫數</t>
    </r>
    <r>
      <rPr>
        <b/>
        <sz val="12"/>
        <rFont val="Times New Roman"/>
        <family val="1"/>
      </rPr>
      <t>:3</t>
    </r>
    <r>
      <rPr>
        <b/>
        <sz val="12"/>
        <rFont val="標楷體"/>
        <family val="4"/>
      </rPr>
      <t>件</t>
    </r>
  </si>
  <si>
    <t>未撥付餘額</t>
  </si>
  <si>
    <r>
      <t>總補助總金額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本年度編列</t>
    </r>
    <r>
      <rPr>
        <b/>
        <sz val="12"/>
        <rFont val="Times New Roman"/>
        <family val="1"/>
      </rPr>
      <t>81,053</t>
    </r>
    <r>
      <rPr>
        <b/>
        <sz val="12"/>
        <rFont val="標楷體"/>
        <family val="4"/>
      </rPr>
      <t>元</t>
    </r>
    <r>
      <rPr>
        <b/>
        <sz val="12"/>
        <rFont val="Times New Roman"/>
        <family val="1"/>
      </rPr>
      <t>+99</t>
    </r>
    <r>
      <rPr>
        <b/>
        <sz val="12"/>
        <rFont val="標楷體"/>
        <family val="4"/>
      </rPr>
      <t>年度結餘</t>
    </r>
    <r>
      <rPr>
        <b/>
        <sz val="12"/>
        <rFont val="Times New Roman"/>
        <family val="1"/>
      </rPr>
      <t>0</t>
    </r>
    <r>
      <rPr>
        <b/>
        <sz val="12"/>
        <rFont val="標楷體"/>
        <family val="4"/>
      </rPr>
      <t>元</t>
    </r>
    <r>
      <rPr>
        <b/>
        <sz val="12"/>
        <rFont val="Times New Roman"/>
        <family val="1"/>
      </rPr>
      <t xml:space="preserve">)    </t>
    </r>
  </si>
  <si>
    <t>完成核銷撥款金額合計</t>
  </si>
  <si>
    <t>執行率</t>
  </si>
  <si>
    <r>
      <t>綠島航空站</t>
    </r>
    <r>
      <rPr>
        <b/>
        <sz val="14"/>
        <color indexed="8"/>
        <rFont val="Times New Roman"/>
        <family val="1"/>
      </rPr>
      <t>100</t>
    </r>
    <r>
      <rPr>
        <b/>
        <sz val="14"/>
        <color indexed="8"/>
        <rFont val="標楷體"/>
        <family val="4"/>
      </rPr>
      <t>年回饋金分配及支用情形</t>
    </r>
  </si>
  <si>
    <t>南寮村</t>
  </si>
  <si>
    <t>綠島鄉南寮社區環境消毒清潔計畫</t>
  </si>
  <si>
    <r>
      <t>綠島鄉公所提送計畫數</t>
    </r>
    <r>
      <rPr>
        <b/>
        <sz val="12"/>
        <rFont val="Times New Roman"/>
        <family val="1"/>
      </rPr>
      <t>:1</t>
    </r>
    <r>
      <rPr>
        <b/>
        <sz val="12"/>
        <rFont val="標楷體"/>
        <family val="4"/>
      </rPr>
      <t>件</t>
    </r>
  </si>
  <si>
    <r>
      <t>總補助總金額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本年度編列</t>
    </r>
    <r>
      <rPr>
        <b/>
        <sz val="12"/>
        <rFont val="Times New Roman"/>
        <family val="1"/>
      </rPr>
      <t>38,918</t>
    </r>
    <r>
      <rPr>
        <b/>
        <sz val="12"/>
        <rFont val="標楷體"/>
        <family val="4"/>
      </rPr>
      <t>元</t>
    </r>
    <r>
      <rPr>
        <b/>
        <sz val="12"/>
        <rFont val="Times New Roman"/>
        <family val="1"/>
      </rPr>
      <t>+99</t>
    </r>
    <r>
      <rPr>
        <b/>
        <sz val="12"/>
        <rFont val="標楷體"/>
        <family val="4"/>
      </rPr>
      <t>年度結餘</t>
    </r>
    <r>
      <rPr>
        <b/>
        <sz val="12"/>
        <rFont val="Times New Roman"/>
        <family val="1"/>
      </rPr>
      <t>0</t>
    </r>
    <r>
      <rPr>
        <b/>
        <sz val="12"/>
        <rFont val="標楷體"/>
        <family val="4"/>
      </rPr>
      <t>元</t>
    </r>
    <r>
      <rPr>
        <b/>
        <sz val="12"/>
        <rFont val="Times New Roman"/>
        <family val="1"/>
      </rPr>
      <t xml:space="preserve">)    </t>
    </r>
  </si>
  <si>
    <t>康樂里明子宮土地公聖誕計畫</t>
  </si>
  <si>
    <t>康樂里全里環境消毒計畫</t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</si>
  <si>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7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1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1000002767</t>
    </r>
    <r>
      <rPr>
        <sz val="10"/>
        <color indexed="8"/>
        <rFont val="細明體"/>
        <family val="3"/>
      </rPr>
      <t>號函</t>
    </r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</si>
  <si>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7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1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1000002768</t>
    </r>
    <r>
      <rPr>
        <sz val="10"/>
        <color indexed="8"/>
        <rFont val="細明體"/>
        <family val="3"/>
      </rPr>
      <t>號函</t>
    </r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</si>
  <si>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細明體"/>
        <family val="3"/>
      </rPr>
      <t>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1000003051</t>
    </r>
    <r>
      <rPr>
        <sz val="10"/>
        <color indexed="8"/>
        <rFont val="細明體"/>
        <family val="3"/>
      </rPr>
      <t>號函</t>
    </r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</si>
  <si>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8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30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1000003429</t>
    </r>
    <r>
      <rPr>
        <sz val="10"/>
        <color indexed="8"/>
        <rFont val="細明體"/>
        <family val="3"/>
      </rPr>
      <t>號函</t>
    </r>
  </si>
  <si>
    <t>完成核銷金額合計</t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</si>
  <si>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9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29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1000003861</t>
    </r>
    <r>
      <rPr>
        <sz val="10"/>
        <color indexed="8"/>
        <rFont val="細明體"/>
        <family val="3"/>
      </rPr>
      <t>號函</t>
    </r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</si>
  <si>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10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1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1000003999</t>
    </r>
    <r>
      <rPr>
        <sz val="10"/>
        <color indexed="8"/>
        <rFont val="細明體"/>
        <family val="3"/>
      </rPr>
      <t>號函</t>
    </r>
  </si>
  <si>
    <t>-</t>
  </si>
  <si>
    <t>文化活動</t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</si>
  <si>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11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10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1000004392</t>
    </r>
    <r>
      <rPr>
        <sz val="10"/>
        <color indexed="8"/>
        <rFont val="細明體"/>
        <family val="3"/>
      </rPr>
      <t>號函</t>
    </r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</si>
  <si>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11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28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1000004590</t>
    </r>
    <r>
      <rPr>
        <sz val="10"/>
        <color indexed="8"/>
        <rFont val="細明體"/>
        <family val="3"/>
      </rPr>
      <t>號函</t>
    </r>
  </si>
  <si>
    <t>光明里校慶購贈光明國小圖書館優良讀物計畫</t>
  </si>
  <si>
    <t>建農里九九重陽敬老餐會活動計畫</t>
  </si>
  <si>
    <r>
      <t>光明里慶祝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年重陽節敬老活動計畫</t>
    </r>
  </si>
  <si>
    <r>
      <t>執行完成計畫數</t>
    </r>
    <r>
      <rPr>
        <b/>
        <sz val="12"/>
        <rFont val="Times New Roman"/>
        <family val="1"/>
      </rPr>
      <t>:1</t>
    </r>
    <r>
      <rPr>
        <b/>
        <sz val="12"/>
        <rFont val="標楷體"/>
        <family val="4"/>
      </rPr>
      <t>件</t>
    </r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</si>
  <si>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12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14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1000004887</t>
    </r>
    <r>
      <rPr>
        <sz val="10"/>
        <color indexed="8"/>
        <rFont val="細明體"/>
        <family val="3"/>
      </rPr>
      <t>號函</t>
    </r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</si>
  <si>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12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14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1000004888</t>
    </r>
    <r>
      <rPr>
        <sz val="10"/>
        <color indexed="8"/>
        <rFont val="細明體"/>
        <family val="3"/>
      </rPr>
      <t>號函</t>
    </r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</si>
  <si>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12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14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1000004889</t>
    </r>
    <r>
      <rPr>
        <sz val="10"/>
        <color indexed="8"/>
        <rFont val="細明體"/>
        <family val="3"/>
      </rPr>
      <t>號函</t>
    </r>
  </si>
  <si>
    <r>
      <t>執行完成計畫數</t>
    </r>
    <r>
      <rPr>
        <b/>
        <sz val="12"/>
        <rFont val="Times New Roman"/>
        <family val="1"/>
      </rPr>
      <t>:3</t>
    </r>
    <r>
      <rPr>
        <b/>
        <sz val="12"/>
        <rFont val="標楷體"/>
        <family val="4"/>
      </rPr>
      <t>件</t>
    </r>
  </si>
  <si>
    <t>豐年里中元普渡計畫</t>
  </si>
  <si>
    <t>豐年里冬季社區環境清潔計畫</t>
  </si>
  <si>
    <t>豐年里社區環境清潔計畫</t>
  </si>
  <si>
    <t>康樂里環境整治殺草劑計畫</t>
  </si>
  <si>
    <r>
      <t>101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3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1010000054</t>
    </r>
    <r>
      <rPr>
        <sz val="10"/>
        <color indexed="8"/>
        <rFont val="細明體"/>
        <family val="3"/>
      </rPr>
      <t>號函</t>
    </r>
  </si>
  <si>
    <r>
      <t>101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3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1010000055</t>
    </r>
    <r>
      <rPr>
        <sz val="10"/>
        <color indexed="8"/>
        <rFont val="細明體"/>
        <family val="3"/>
      </rPr>
      <t>號函</t>
    </r>
  </si>
  <si>
    <r>
      <t>101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3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1010000056</t>
    </r>
    <r>
      <rPr>
        <sz val="10"/>
        <color indexed="8"/>
        <rFont val="細明體"/>
        <family val="3"/>
      </rPr>
      <t>號函</t>
    </r>
  </si>
  <si>
    <r>
      <t>101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1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3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1010000057</t>
    </r>
    <r>
      <rPr>
        <sz val="10"/>
        <color indexed="8"/>
        <rFont val="細明體"/>
        <family val="3"/>
      </rPr>
      <t>號函</t>
    </r>
  </si>
  <si>
    <r>
      <t>執行完成計畫數</t>
    </r>
    <r>
      <rPr>
        <b/>
        <sz val="12"/>
        <rFont val="Times New Roman"/>
        <family val="1"/>
      </rPr>
      <t>:25</t>
    </r>
    <r>
      <rPr>
        <b/>
        <sz val="12"/>
        <rFont val="標楷體"/>
        <family val="4"/>
      </rPr>
      <t>件</t>
    </r>
  </si>
  <si>
    <r>
      <t>臺東市公所提送計畫數</t>
    </r>
    <r>
      <rPr>
        <b/>
        <sz val="12"/>
        <rFont val="Times New Roman"/>
        <family val="1"/>
      </rPr>
      <t>:25</t>
    </r>
    <r>
      <rPr>
        <b/>
        <sz val="12"/>
        <rFont val="標楷體"/>
        <family val="4"/>
      </rPr>
      <t>件</t>
    </r>
  </si>
  <si>
    <t>豐年里豐年祭活動計畫</t>
  </si>
  <si>
    <t>康樂里全里環境整治計畫</t>
  </si>
  <si>
    <t>光明里秋季社區環境清潔計畫</t>
  </si>
  <si>
    <r>
      <t>更新日期：</t>
    </r>
    <r>
      <rPr>
        <sz val="12"/>
        <rFont val="Times New Roman"/>
        <family val="1"/>
      </rPr>
      <t>101.01.05</t>
    </r>
  </si>
  <si>
    <t>賸餘款</t>
  </si>
  <si>
    <t>賸餘款總額</t>
  </si>
  <si>
    <t>100.08.24</t>
  </si>
  <si>
    <t>100.12.30</t>
  </si>
  <si>
    <t>100.10.20</t>
  </si>
  <si>
    <t>100.10.06</t>
  </si>
  <si>
    <t>100.12.30</t>
  </si>
  <si>
    <t>100.06.27</t>
  </si>
  <si>
    <t>100.07.04</t>
  </si>
  <si>
    <t>100.09.28</t>
  </si>
  <si>
    <t>100.12.05</t>
  </si>
  <si>
    <t>100.11.10</t>
  </si>
  <si>
    <t>100.07.27</t>
  </si>
  <si>
    <t>100.12.22</t>
  </si>
  <si>
    <t>100.12.14</t>
  </si>
  <si>
    <t>航空站撥款日期</t>
  </si>
  <si>
    <t>航空站撥款金額</t>
  </si>
  <si>
    <t>100.12.13</t>
  </si>
  <si>
    <t>100.11.18</t>
  </si>
  <si>
    <r>
      <t>100</t>
    </r>
    <r>
      <rPr>
        <sz val="10"/>
        <rFont val="細明體"/>
        <family val="3"/>
      </rPr>
      <t>年</t>
    </r>
    <r>
      <rPr>
        <sz val="10"/>
        <rFont val="標楷體"/>
        <family val="4"/>
      </rPr>
      <t>11</t>
    </r>
    <r>
      <rPr>
        <sz val="10"/>
        <rFont val="細明體"/>
        <family val="3"/>
      </rPr>
      <t>月</t>
    </r>
    <r>
      <rPr>
        <sz val="10"/>
        <rFont val="標楷體"/>
        <family val="4"/>
      </rPr>
      <t>8</t>
    </r>
    <r>
      <rPr>
        <sz val="10"/>
        <rFont val="細明體"/>
        <family val="3"/>
      </rPr>
      <t>日東航字
第</t>
    </r>
    <r>
      <rPr>
        <sz val="10"/>
        <rFont val="Times New Roman"/>
        <family val="1"/>
      </rPr>
      <t>1000004358</t>
    </r>
    <r>
      <rPr>
        <sz val="10"/>
        <rFont val="細明體"/>
        <family val="3"/>
      </rPr>
      <t>號函</t>
    </r>
  </si>
  <si>
    <t>光明里社區環境綠美化計畫</t>
  </si>
  <si>
    <r>
      <t>100</t>
    </r>
    <r>
      <rPr>
        <sz val="10"/>
        <color indexed="8"/>
        <rFont val="細明體"/>
        <family val="3"/>
      </rPr>
      <t>年</t>
    </r>
    <r>
      <rPr>
        <sz val="10"/>
        <color indexed="8"/>
        <rFont val="標楷體"/>
        <family val="4"/>
      </rPr>
      <t>9</t>
    </r>
    <r>
      <rPr>
        <sz val="10"/>
        <color indexed="8"/>
        <rFont val="細明體"/>
        <family val="3"/>
      </rPr>
      <t>月</t>
    </r>
    <r>
      <rPr>
        <sz val="10"/>
        <color indexed="8"/>
        <rFont val="標楷體"/>
        <family val="4"/>
      </rPr>
      <t>29</t>
    </r>
    <r>
      <rPr>
        <sz val="10"/>
        <color indexed="8"/>
        <rFont val="細明體"/>
        <family val="3"/>
      </rPr>
      <t>日東航字
第</t>
    </r>
    <r>
      <rPr>
        <sz val="10"/>
        <color indexed="8"/>
        <rFont val="Times New Roman"/>
        <family val="1"/>
      </rPr>
      <t>1000003862</t>
    </r>
    <r>
      <rPr>
        <sz val="10"/>
        <color indexed="8"/>
        <rFont val="細明體"/>
        <family val="3"/>
      </rPr>
      <t>號函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</si>
</sst>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#,##0_ "/>
    <numFmt numFmtId="179" formatCode="0.00_);[Red]\(0.00\)"/>
    <numFmt numFmtId="180" formatCode="0_);[Red]\(0\)"/>
    <numFmt numFmtId="181" formatCode="0_ "/>
    <numFmt numFmtId="182" formatCode="0.00_ "/>
    <numFmt numFmtId="183" formatCode="m&quot;月&quot;d&quot;日&quot;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細明體"/>
      <family val="3"/>
    </font>
    <font>
      <sz val="10"/>
      <name val="標楷體"/>
      <family val="4"/>
    </font>
    <font>
      <sz val="10"/>
      <color indexed="8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wrapText="1"/>
    </xf>
    <xf numFmtId="3" fontId="3" fillId="34" borderId="12" xfId="0" applyNumberFormat="1" applyFont="1" applyFill="1" applyBorder="1" applyAlignment="1">
      <alignment wrapText="1"/>
    </xf>
    <xf numFmtId="3" fontId="10" fillId="34" borderId="12" xfId="0" applyNumberFormat="1" applyFont="1" applyFill="1" applyBorder="1" applyAlignment="1">
      <alignment wrapText="1"/>
    </xf>
    <xf numFmtId="3" fontId="10" fillId="34" borderId="12" xfId="0" applyNumberFormat="1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vertical="center"/>
    </xf>
    <xf numFmtId="10" fontId="12" fillId="33" borderId="19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wrapText="1"/>
    </xf>
    <xf numFmtId="3" fontId="12" fillId="33" borderId="11" xfId="0" applyNumberFormat="1" applyFont="1" applyFill="1" applyBorder="1" applyAlignment="1">
      <alignment wrapText="1"/>
    </xf>
    <xf numFmtId="3" fontId="12" fillId="33" borderId="20" xfId="0" applyNumberFormat="1" applyFont="1" applyFill="1" applyBorder="1" applyAlignment="1">
      <alignment horizontal="right" vertical="center" wrapText="1"/>
    </xf>
    <xf numFmtId="178" fontId="12" fillId="33" borderId="10" xfId="0" applyNumberFormat="1" applyFont="1" applyFill="1" applyBorder="1" applyAlignment="1">
      <alignment vertical="center"/>
    </xf>
    <xf numFmtId="178" fontId="12" fillId="33" borderId="10" xfId="0" applyNumberFormat="1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78" fontId="10" fillId="35" borderId="18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3" fontId="10" fillId="35" borderId="11" xfId="0" applyNumberFormat="1" applyFont="1" applyFill="1" applyBorder="1" applyAlignment="1">
      <alignment horizontal="right" wrapText="1"/>
    </xf>
    <xf numFmtId="0" fontId="2" fillId="34" borderId="2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wrapText="1"/>
    </xf>
    <xf numFmtId="3" fontId="3" fillId="34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34" borderId="23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3" fontId="3" fillId="34" borderId="23" xfId="0" applyNumberFormat="1" applyFont="1" applyFill="1" applyBorder="1" applyAlignment="1">
      <alignment wrapText="1"/>
    </xf>
    <xf numFmtId="3" fontId="3" fillId="34" borderId="12" xfId="0" applyNumberFormat="1" applyFont="1" applyFill="1" applyBorder="1" applyAlignment="1">
      <alignment horizontal="center" wrapText="1"/>
    </xf>
    <xf numFmtId="3" fontId="3" fillId="34" borderId="23" xfId="0" applyNumberFormat="1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wrapText="1"/>
    </xf>
    <xf numFmtId="3" fontId="14" fillId="35" borderId="11" xfId="0" applyNumberFormat="1" applyFont="1" applyFill="1" applyBorder="1" applyAlignment="1">
      <alignment horizontal="center" wrapText="1"/>
    </xf>
    <xf numFmtId="3" fontId="10" fillId="34" borderId="16" xfId="0" applyNumberFormat="1" applyFont="1" applyFill="1" applyBorder="1" applyAlignment="1">
      <alignment wrapText="1"/>
    </xf>
    <xf numFmtId="3" fontId="54" fillId="34" borderId="12" xfId="0" applyNumberFormat="1" applyFont="1" applyFill="1" applyBorder="1" applyAlignment="1">
      <alignment horizontal="center" wrapText="1"/>
    </xf>
    <xf numFmtId="3" fontId="16" fillId="34" borderId="11" xfId="0" applyNumberFormat="1" applyFont="1" applyFill="1" applyBorder="1" applyAlignment="1">
      <alignment horizontal="center" wrapText="1"/>
    </xf>
    <xf numFmtId="3" fontId="54" fillId="34" borderId="24" xfId="0" applyNumberFormat="1" applyFont="1" applyFill="1" applyBorder="1" applyAlignment="1">
      <alignment horizontal="center" wrapText="1"/>
    </xf>
    <xf numFmtId="3" fontId="2" fillId="36" borderId="0" xfId="0" applyNumberFormat="1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wrapText="1"/>
    </xf>
    <xf numFmtId="3" fontId="16" fillId="34" borderId="23" xfId="0" applyNumberFormat="1" applyFont="1" applyFill="1" applyBorder="1" applyAlignment="1">
      <alignment horizontal="center" wrapText="1"/>
    </xf>
    <xf numFmtId="3" fontId="3" fillId="34" borderId="24" xfId="0" applyNumberFormat="1" applyFont="1" applyFill="1" applyBorder="1" applyAlignment="1">
      <alignment wrapText="1"/>
    </xf>
    <xf numFmtId="3" fontId="16" fillId="34" borderId="16" xfId="0" applyNumberFormat="1" applyFont="1" applyFill="1" applyBorder="1" applyAlignment="1">
      <alignment horizontal="center" wrapText="1"/>
    </xf>
    <xf numFmtId="3" fontId="10" fillId="34" borderId="23" xfId="0" applyNumberFormat="1" applyFont="1" applyFill="1" applyBorder="1" applyAlignment="1">
      <alignment wrapText="1"/>
    </xf>
    <xf numFmtId="3" fontId="16" fillId="34" borderId="13" xfId="0" applyNumberFormat="1" applyFont="1" applyFill="1" applyBorder="1" applyAlignment="1">
      <alignment horizontal="center" wrapText="1"/>
    </xf>
    <xf numFmtId="3" fontId="16" fillId="34" borderId="24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center" vertical="center"/>
    </xf>
    <xf numFmtId="3" fontId="3" fillId="34" borderId="26" xfId="0" applyNumberFormat="1" applyFont="1" applyFill="1" applyBorder="1" applyAlignment="1">
      <alignment wrapText="1"/>
    </xf>
    <xf numFmtId="3" fontId="3" fillId="34" borderId="27" xfId="0" applyNumberFormat="1" applyFont="1" applyFill="1" applyBorder="1" applyAlignment="1">
      <alignment wrapText="1"/>
    </xf>
    <xf numFmtId="3" fontId="16" fillId="34" borderId="27" xfId="0" applyNumberFormat="1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center" vertical="center"/>
    </xf>
    <xf numFmtId="3" fontId="10" fillId="34" borderId="23" xfId="0" applyNumberFormat="1" applyFont="1" applyFill="1" applyBorder="1" applyAlignment="1">
      <alignment vertical="center" wrapText="1"/>
    </xf>
    <xf numFmtId="3" fontId="16" fillId="34" borderId="26" xfId="0" applyNumberFormat="1" applyFont="1" applyFill="1" applyBorder="1" applyAlignment="1">
      <alignment horizont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3" fontId="12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178" fontId="10" fillId="34" borderId="18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wrapText="1"/>
    </xf>
    <xf numFmtId="3" fontId="54" fillId="34" borderId="11" xfId="0" applyNumberFormat="1" applyFont="1" applyFill="1" applyBorder="1" applyAlignment="1">
      <alignment horizontal="center" wrapText="1"/>
    </xf>
    <xf numFmtId="3" fontId="3" fillId="34" borderId="27" xfId="0" applyNumberFormat="1" applyFont="1" applyFill="1" applyBorder="1" applyAlignment="1">
      <alignment horizontal="center" wrapText="1"/>
    </xf>
    <xf numFmtId="3" fontId="3" fillId="34" borderId="24" xfId="0" applyNumberFormat="1" applyFont="1" applyFill="1" applyBorder="1" applyAlignment="1">
      <alignment horizontal="center" wrapText="1"/>
    </xf>
    <xf numFmtId="3" fontId="3" fillId="34" borderId="1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34" borderId="26" xfId="0" applyNumberFormat="1" applyFont="1" applyFill="1" applyBorder="1" applyAlignment="1">
      <alignment horizontal="right" wrapText="1"/>
    </xf>
    <xf numFmtId="3" fontId="3" fillId="34" borderId="12" xfId="0" applyNumberFormat="1" applyFont="1" applyFill="1" applyBorder="1" applyAlignment="1">
      <alignment horizontal="right" wrapText="1"/>
    </xf>
    <xf numFmtId="3" fontId="3" fillId="34" borderId="23" xfId="0" applyNumberFormat="1" applyFont="1" applyFill="1" applyBorder="1" applyAlignment="1">
      <alignment horizontal="right" wrapText="1"/>
    </xf>
    <xf numFmtId="3" fontId="3" fillId="34" borderId="13" xfId="0" applyNumberFormat="1" applyFont="1" applyFill="1" applyBorder="1" applyAlignment="1">
      <alignment horizontal="right" wrapText="1"/>
    </xf>
    <xf numFmtId="3" fontId="10" fillId="34" borderId="12" xfId="0" applyNumberFormat="1" applyFont="1" applyFill="1" applyBorder="1" applyAlignment="1">
      <alignment horizontal="right" wrapText="1"/>
    </xf>
    <xf numFmtId="3" fontId="10" fillId="34" borderId="24" xfId="0" applyNumberFormat="1" applyFont="1" applyFill="1" applyBorder="1" applyAlignment="1">
      <alignment horizontal="right" wrapText="1"/>
    </xf>
    <xf numFmtId="3" fontId="10" fillId="34" borderId="23" xfId="0" applyNumberFormat="1" applyFont="1" applyFill="1" applyBorder="1" applyAlignment="1">
      <alignment horizontal="right" wrapText="1"/>
    </xf>
    <xf numFmtId="3" fontId="10" fillId="34" borderId="27" xfId="0" applyNumberFormat="1" applyFont="1" applyFill="1" applyBorder="1" applyAlignment="1">
      <alignment horizontal="right" wrapText="1"/>
    </xf>
    <xf numFmtId="3" fontId="10" fillId="34" borderId="13" xfId="0" applyNumberFormat="1" applyFont="1" applyFill="1" applyBorder="1" applyAlignment="1">
      <alignment horizontal="right" wrapText="1"/>
    </xf>
    <xf numFmtId="3" fontId="10" fillId="34" borderId="27" xfId="0" applyNumberFormat="1" applyFont="1" applyFill="1" applyBorder="1" applyAlignment="1">
      <alignment horizontal="right" vertical="center" wrapText="1"/>
    </xf>
    <xf numFmtId="3" fontId="10" fillId="34" borderId="11" xfId="0" applyNumberFormat="1" applyFont="1" applyFill="1" applyBorder="1" applyAlignment="1">
      <alignment horizontal="right" wrapText="1"/>
    </xf>
    <xf numFmtId="3" fontId="10" fillId="35" borderId="20" xfId="0" applyNumberFormat="1" applyFont="1" applyFill="1" applyBorder="1" applyAlignment="1">
      <alignment horizontal="right" wrapText="1"/>
    </xf>
    <xf numFmtId="3" fontId="3" fillId="34" borderId="20" xfId="0" applyNumberFormat="1" applyFont="1" applyFill="1" applyBorder="1" applyAlignment="1">
      <alignment horizontal="right" vertical="center" wrapText="1"/>
    </xf>
    <xf numFmtId="3" fontId="13" fillId="33" borderId="19" xfId="0" applyNumberFormat="1" applyFont="1" applyFill="1" applyBorder="1" applyAlignment="1">
      <alignment horizontal="right" vertical="center" wrapText="1"/>
    </xf>
    <xf numFmtId="0" fontId="2" fillId="34" borderId="28" xfId="0" applyFont="1" applyFill="1" applyBorder="1" applyAlignment="1">
      <alignment horizontal="center"/>
    </xf>
    <xf numFmtId="3" fontId="3" fillId="34" borderId="18" xfId="0" applyNumberFormat="1" applyFont="1" applyFill="1" applyBorder="1" applyAlignment="1">
      <alignment horizontal="right" wrapText="1"/>
    </xf>
    <xf numFmtId="3" fontId="3" fillId="34" borderId="20" xfId="0" applyNumberFormat="1" applyFont="1" applyFill="1" applyBorder="1" applyAlignment="1">
      <alignment horizontal="right" wrapText="1"/>
    </xf>
    <xf numFmtId="3" fontId="3" fillId="34" borderId="19" xfId="0" applyNumberFormat="1" applyFont="1" applyFill="1" applyBorder="1" applyAlignment="1">
      <alignment horizontal="right" wrapText="1"/>
    </xf>
    <xf numFmtId="3" fontId="3" fillId="34" borderId="29" xfId="0" applyNumberFormat="1" applyFont="1" applyFill="1" applyBorder="1" applyAlignment="1">
      <alignment horizontal="right" vertical="center" wrapText="1"/>
    </xf>
    <xf numFmtId="3" fontId="3" fillId="34" borderId="30" xfId="0" applyNumberFormat="1" applyFont="1" applyFill="1" applyBorder="1" applyAlignment="1">
      <alignment horizontal="right" vertical="center" wrapText="1"/>
    </xf>
    <xf numFmtId="3" fontId="3" fillId="34" borderId="19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/>
    </xf>
    <xf numFmtId="0" fontId="3" fillId="33" borderId="21" xfId="0" applyFont="1" applyFill="1" applyBorder="1" applyAlignment="1">
      <alignment horizontal="right" vertical="center"/>
    </xf>
    <xf numFmtId="0" fontId="3" fillId="33" borderId="31" xfId="0" applyFont="1" applyFill="1" applyBorder="1" applyAlignment="1">
      <alignment/>
    </xf>
    <xf numFmtId="0" fontId="2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178" fontId="3" fillId="34" borderId="36" xfId="0" applyNumberFormat="1" applyFont="1" applyFill="1" applyBorder="1" applyAlignment="1">
      <alignment horizontal="right" vertical="center"/>
    </xf>
    <xf numFmtId="178" fontId="3" fillId="34" borderId="15" xfId="0" applyNumberFormat="1" applyFont="1" applyFill="1" applyBorder="1" applyAlignment="1">
      <alignment vertical="center"/>
    </xf>
    <xf numFmtId="178" fontId="3" fillId="34" borderId="36" xfId="0" applyNumberFormat="1" applyFont="1" applyFill="1" applyBorder="1" applyAlignment="1">
      <alignment vertical="center"/>
    </xf>
    <xf numFmtId="178" fontId="3" fillId="34" borderId="25" xfId="0" applyNumberFormat="1" applyFont="1" applyFill="1" applyBorder="1" applyAlignment="1">
      <alignment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181" fontId="6" fillId="33" borderId="42" xfId="0" applyNumberFormat="1" applyFont="1" applyFill="1" applyBorder="1" applyAlignment="1">
      <alignment horizontal="center" wrapText="1"/>
    </xf>
    <xf numFmtId="181" fontId="12" fillId="33" borderId="4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178" fontId="3" fillId="34" borderId="43" xfId="0" applyNumberFormat="1" applyFont="1" applyFill="1" applyBorder="1" applyAlignment="1">
      <alignment horizontal="right" vertical="center"/>
    </xf>
    <xf numFmtId="178" fontId="3" fillId="34" borderId="44" xfId="0" applyNumberFormat="1" applyFont="1" applyFill="1" applyBorder="1" applyAlignment="1">
      <alignment horizontal="right" vertical="center"/>
    </xf>
    <xf numFmtId="178" fontId="10" fillId="34" borderId="36" xfId="0" applyNumberFormat="1" applyFont="1" applyFill="1" applyBorder="1" applyAlignment="1">
      <alignment horizontal="center" vertical="center"/>
    </xf>
    <xf numFmtId="178" fontId="3" fillId="34" borderId="3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wrapText="1"/>
    </xf>
    <xf numFmtId="181" fontId="12" fillId="33" borderId="10" xfId="0" applyNumberFormat="1" applyFont="1" applyFill="1" applyBorder="1" applyAlignment="1">
      <alignment horizontal="center" wrapText="1"/>
    </xf>
    <xf numFmtId="181" fontId="6" fillId="33" borderId="11" xfId="0" applyNumberFormat="1" applyFont="1" applyFill="1" applyBorder="1" applyAlignment="1">
      <alignment horizontal="center" wrapText="1"/>
    </xf>
    <xf numFmtId="181" fontId="12" fillId="33" borderId="11" xfId="0" applyNumberFormat="1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0" zoomScaleNormal="70" zoomScalePageLayoutView="0" workbookViewId="0" topLeftCell="A1">
      <selection activeCell="H40" sqref="H40"/>
    </sheetView>
  </sheetViews>
  <sheetFormatPr defaultColWidth="9.00390625" defaultRowHeight="24.75" customHeight="1"/>
  <cols>
    <col min="1" max="1" width="13.375" style="0" bestFit="1" customWidth="1"/>
    <col min="2" max="2" width="10.875" style="0" bestFit="1" customWidth="1"/>
    <col min="3" max="3" width="51.25390625" style="0" bestFit="1" customWidth="1"/>
    <col min="4" max="4" width="13.375" style="0" bestFit="1" customWidth="1"/>
    <col min="5" max="5" width="15.875" style="0" bestFit="1" customWidth="1"/>
    <col min="6" max="6" width="18.375" style="1" bestFit="1" customWidth="1"/>
    <col min="7" max="7" width="18.375" style="0" bestFit="1" customWidth="1"/>
    <col min="8" max="8" width="20.625" style="0" bestFit="1" customWidth="1"/>
    <col min="9" max="9" width="10.25390625" style="0" customWidth="1"/>
  </cols>
  <sheetData>
    <row r="1" spans="1:9" ht="24.75" customHeight="1" thickBot="1">
      <c r="A1" s="120" t="s">
        <v>16</v>
      </c>
      <c r="B1" s="121"/>
      <c r="C1" s="121"/>
      <c r="D1" s="121"/>
      <c r="E1" s="121"/>
      <c r="F1" s="121"/>
      <c r="G1" s="121"/>
      <c r="H1" s="121"/>
      <c r="I1" s="121"/>
    </row>
    <row r="2" spans="1:9" ht="24.75" customHeight="1" thickBot="1">
      <c r="A2" s="124" t="s">
        <v>6</v>
      </c>
      <c r="B2" s="125"/>
      <c r="C2" s="125"/>
      <c r="D2" s="125"/>
      <c r="E2" s="125"/>
      <c r="F2" s="125"/>
      <c r="G2" s="125"/>
      <c r="H2" s="122" t="s">
        <v>94</v>
      </c>
      <c r="I2" s="123"/>
    </row>
    <row r="3" spans="1:10" ht="24.75" customHeight="1" thickBot="1">
      <c r="A3" s="17" t="s">
        <v>17</v>
      </c>
      <c r="B3" s="42" t="s">
        <v>18</v>
      </c>
      <c r="C3" s="19" t="s">
        <v>11</v>
      </c>
      <c r="D3" s="19" t="s">
        <v>19</v>
      </c>
      <c r="E3" s="19" t="s">
        <v>7</v>
      </c>
      <c r="F3" s="19" t="s">
        <v>110</v>
      </c>
      <c r="G3" s="19" t="s">
        <v>111</v>
      </c>
      <c r="H3" s="19" t="s">
        <v>9</v>
      </c>
      <c r="I3" s="23" t="s">
        <v>95</v>
      </c>
      <c r="J3" s="9"/>
    </row>
    <row r="4" spans="1:10" ht="17.25" thickBot="1">
      <c r="A4" s="41" t="s">
        <v>14</v>
      </c>
      <c r="B4" s="43">
        <v>28161</v>
      </c>
      <c r="C4" s="44" t="s">
        <v>15</v>
      </c>
      <c r="D4" s="45" t="s">
        <v>15</v>
      </c>
      <c r="E4" s="46">
        <v>28161</v>
      </c>
      <c r="F4" s="59" t="s">
        <v>3</v>
      </c>
      <c r="G4" s="46">
        <v>28161</v>
      </c>
      <c r="H4" s="59" t="s">
        <v>69</v>
      </c>
      <c r="I4" s="110">
        <f>B4-G4</f>
        <v>0</v>
      </c>
      <c r="J4" s="6"/>
    </row>
    <row r="5" spans="1:10" ht="28.5">
      <c r="A5" s="126" t="s">
        <v>0</v>
      </c>
      <c r="B5" s="130">
        <v>209143</v>
      </c>
      <c r="C5" s="51" t="s">
        <v>20</v>
      </c>
      <c r="D5" s="52" t="s">
        <v>1</v>
      </c>
      <c r="E5" s="53">
        <v>19700</v>
      </c>
      <c r="F5" s="55" t="s">
        <v>97</v>
      </c>
      <c r="G5" s="99">
        <v>19700</v>
      </c>
      <c r="H5" s="70" t="s">
        <v>65</v>
      </c>
      <c r="I5" s="117">
        <f>B5-G5-G6-G7-G8-G9</f>
        <v>0</v>
      </c>
      <c r="J5" s="3"/>
    </row>
    <row r="6" spans="1:10" ht="28.5">
      <c r="A6" s="127"/>
      <c r="B6" s="130"/>
      <c r="C6" s="15" t="s">
        <v>82</v>
      </c>
      <c r="D6" s="22" t="s">
        <v>1</v>
      </c>
      <c r="E6" s="30">
        <v>22143</v>
      </c>
      <c r="F6" s="54" t="s">
        <v>98</v>
      </c>
      <c r="G6" s="100">
        <v>22143</v>
      </c>
      <c r="H6" s="48" t="s">
        <v>88</v>
      </c>
      <c r="I6" s="118"/>
      <c r="J6" s="3"/>
    </row>
    <row r="7" spans="1:10" ht="28.5">
      <c r="A7" s="127"/>
      <c r="B7" s="130"/>
      <c r="C7" s="15" t="s">
        <v>91</v>
      </c>
      <c r="D7" s="22" t="s">
        <v>12</v>
      </c>
      <c r="E7" s="30">
        <v>95000</v>
      </c>
      <c r="F7" s="54" t="s">
        <v>99</v>
      </c>
      <c r="G7" s="100">
        <v>95000</v>
      </c>
      <c r="H7" s="48" t="s">
        <v>114</v>
      </c>
      <c r="I7" s="118"/>
      <c r="J7" s="3"/>
    </row>
    <row r="8" spans="1:10" ht="28.5">
      <c r="A8" s="128"/>
      <c r="B8" s="130"/>
      <c r="C8" s="51" t="s">
        <v>81</v>
      </c>
      <c r="D8" s="52" t="s">
        <v>12</v>
      </c>
      <c r="E8" s="53">
        <v>70000</v>
      </c>
      <c r="F8" s="54" t="s">
        <v>100</v>
      </c>
      <c r="G8" s="101">
        <v>70000</v>
      </c>
      <c r="H8" s="48" t="s">
        <v>68</v>
      </c>
      <c r="I8" s="118"/>
      <c r="J8" s="3"/>
    </row>
    <row r="9" spans="1:10" ht="29.25" thickBot="1">
      <c r="A9" s="129"/>
      <c r="B9" s="130"/>
      <c r="C9" s="77" t="s">
        <v>83</v>
      </c>
      <c r="D9" s="78" t="s">
        <v>1</v>
      </c>
      <c r="E9" s="79">
        <v>2300</v>
      </c>
      <c r="F9" s="94" t="s">
        <v>101</v>
      </c>
      <c r="G9" s="99">
        <v>2300</v>
      </c>
      <c r="H9" s="81" t="s">
        <v>88</v>
      </c>
      <c r="I9" s="119"/>
      <c r="J9" s="3"/>
    </row>
    <row r="10" spans="1:11" ht="28.5">
      <c r="A10" s="126" t="s">
        <v>21</v>
      </c>
      <c r="B10" s="131">
        <v>221397</v>
      </c>
      <c r="C10" s="16" t="s">
        <v>22</v>
      </c>
      <c r="D10" s="21" t="s">
        <v>12</v>
      </c>
      <c r="E10" s="29">
        <v>15000</v>
      </c>
      <c r="F10" s="49" t="s">
        <v>102</v>
      </c>
      <c r="G10" s="102">
        <v>15000</v>
      </c>
      <c r="H10" s="74" t="s">
        <v>62</v>
      </c>
      <c r="I10" s="117">
        <f>B10-G10-G11-G12-G13-G14-G15-G16-G17</f>
        <v>0</v>
      </c>
      <c r="J10" s="4"/>
      <c r="K10" s="1"/>
    </row>
    <row r="11" spans="1:10" ht="28.5">
      <c r="A11" s="134"/>
      <c r="B11" s="132"/>
      <c r="C11" s="15" t="s">
        <v>61</v>
      </c>
      <c r="D11" s="22" t="s">
        <v>1</v>
      </c>
      <c r="E11" s="30">
        <v>20000</v>
      </c>
      <c r="F11" s="54" t="s">
        <v>103</v>
      </c>
      <c r="G11" s="103">
        <v>20000</v>
      </c>
      <c r="H11" s="48" t="s">
        <v>63</v>
      </c>
      <c r="I11" s="118"/>
      <c r="J11" s="4"/>
    </row>
    <row r="12" spans="1:10" ht="28.5">
      <c r="A12" s="134"/>
      <c r="B12" s="132"/>
      <c r="C12" s="15" t="s">
        <v>23</v>
      </c>
      <c r="D12" s="22" t="s">
        <v>12</v>
      </c>
      <c r="E12" s="30">
        <v>71100</v>
      </c>
      <c r="F12" s="54" t="s">
        <v>104</v>
      </c>
      <c r="G12" s="103">
        <v>71100</v>
      </c>
      <c r="H12" s="48" t="s">
        <v>67</v>
      </c>
      <c r="I12" s="118"/>
      <c r="J12" s="4"/>
    </row>
    <row r="13" spans="1:10" ht="28.5">
      <c r="A13" s="134"/>
      <c r="B13" s="132"/>
      <c r="C13" s="15" t="s">
        <v>92</v>
      </c>
      <c r="D13" s="22" t="s">
        <v>1</v>
      </c>
      <c r="E13" s="30">
        <v>50000</v>
      </c>
      <c r="F13" s="54" t="s">
        <v>105</v>
      </c>
      <c r="G13" s="103">
        <v>50000</v>
      </c>
      <c r="H13" s="48" t="s">
        <v>78</v>
      </c>
      <c r="I13" s="118"/>
      <c r="J13" s="4"/>
    </row>
    <row r="14" spans="1:10" ht="28.5">
      <c r="A14" s="134"/>
      <c r="B14" s="132"/>
      <c r="C14" s="15" t="s">
        <v>24</v>
      </c>
      <c r="D14" s="22" t="s">
        <v>12</v>
      </c>
      <c r="E14" s="30">
        <v>10000</v>
      </c>
      <c r="F14" s="54" t="s">
        <v>100</v>
      </c>
      <c r="G14" s="103">
        <v>10000</v>
      </c>
      <c r="H14" s="48" t="s">
        <v>68</v>
      </c>
      <c r="I14" s="118"/>
      <c r="J14" s="4"/>
    </row>
    <row r="15" spans="1:10" ht="28.5">
      <c r="A15" s="134"/>
      <c r="B15" s="132"/>
      <c r="C15" s="15" t="s">
        <v>60</v>
      </c>
      <c r="D15" s="22" t="s">
        <v>12</v>
      </c>
      <c r="E15" s="30">
        <v>10000</v>
      </c>
      <c r="F15" s="54" t="s">
        <v>100</v>
      </c>
      <c r="G15" s="103">
        <v>10000</v>
      </c>
      <c r="H15" s="48" t="s">
        <v>68</v>
      </c>
      <c r="I15" s="118"/>
      <c r="J15" s="4"/>
    </row>
    <row r="16" spans="1:10" ht="28.5">
      <c r="A16" s="135"/>
      <c r="B16" s="132"/>
      <c r="C16" s="15" t="s">
        <v>25</v>
      </c>
      <c r="D16" s="22" t="s">
        <v>70</v>
      </c>
      <c r="E16" s="30">
        <v>40000</v>
      </c>
      <c r="F16" s="54" t="s">
        <v>106</v>
      </c>
      <c r="G16" s="103">
        <v>40000</v>
      </c>
      <c r="H16" s="61" t="s">
        <v>71</v>
      </c>
      <c r="I16" s="118"/>
      <c r="J16" s="4"/>
    </row>
    <row r="17" spans="1:10" ht="29.25" thickBot="1">
      <c r="A17" s="129"/>
      <c r="B17" s="133"/>
      <c r="C17" s="56" t="s">
        <v>84</v>
      </c>
      <c r="D17" s="57" t="s">
        <v>1</v>
      </c>
      <c r="E17" s="71">
        <f>B10-SUM(E10:E16)</f>
        <v>5297</v>
      </c>
      <c r="F17" s="95" t="s">
        <v>101</v>
      </c>
      <c r="G17" s="104">
        <v>5297</v>
      </c>
      <c r="H17" s="75" t="s">
        <v>88</v>
      </c>
      <c r="I17" s="119"/>
      <c r="J17" s="4"/>
    </row>
    <row r="18" spans="1:10" ht="28.5">
      <c r="A18" s="126" t="s">
        <v>10</v>
      </c>
      <c r="B18" s="149">
        <v>77208</v>
      </c>
      <c r="C18" s="51" t="s">
        <v>73</v>
      </c>
      <c r="D18" s="52" t="s">
        <v>13</v>
      </c>
      <c r="E18" s="73">
        <v>5000</v>
      </c>
      <c r="F18" s="55" t="s">
        <v>101</v>
      </c>
      <c r="G18" s="105">
        <v>5000</v>
      </c>
      <c r="H18" s="70" t="s">
        <v>88</v>
      </c>
      <c r="I18" s="117">
        <f>B18-G18-G19-G20-G21-G22</f>
        <v>608</v>
      </c>
      <c r="J18" s="4"/>
    </row>
    <row r="19" spans="1:10" ht="28.5">
      <c r="A19" s="127"/>
      <c r="B19" s="149"/>
      <c r="C19" s="15" t="s">
        <v>26</v>
      </c>
      <c r="D19" s="22" t="s">
        <v>1</v>
      </c>
      <c r="E19" s="31">
        <v>19000</v>
      </c>
      <c r="F19" s="54" t="s">
        <v>107</v>
      </c>
      <c r="G19" s="103">
        <v>19000</v>
      </c>
      <c r="H19" s="48" t="s">
        <v>64</v>
      </c>
      <c r="I19" s="118"/>
      <c r="J19" s="4"/>
    </row>
    <row r="20" spans="1:10" ht="28.5">
      <c r="A20" s="134"/>
      <c r="B20" s="149"/>
      <c r="C20" s="15" t="s">
        <v>93</v>
      </c>
      <c r="D20" s="22" t="s">
        <v>1</v>
      </c>
      <c r="E20" s="30">
        <v>10000</v>
      </c>
      <c r="F20" s="54" t="s">
        <v>101</v>
      </c>
      <c r="G20" s="103">
        <v>10000</v>
      </c>
      <c r="H20" s="48" t="s">
        <v>88</v>
      </c>
      <c r="I20" s="118"/>
      <c r="J20" s="4"/>
    </row>
    <row r="21" spans="1:10" ht="28.5">
      <c r="A21" s="135"/>
      <c r="B21" s="149"/>
      <c r="C21" s="15" t="s">
        <v>75</v>
      </c>
      <c r="D21" s="22" t="s">
        <v>12</v>
      </c>
      <c r="E21" s="30">
        <v>20000</v>
      </c>
      <c r="F21" s="54" t="s">
        <v>108</v>
      </c>
      <c r="G21" s="103">
        <v>20000</v>
      </c>
      <c r="H21" s="48" t="s">
        <v>86</v>
      </c>
      <c r="I21" s="118"/>
      <c r="J21" s="4"/>
    </row>
    <row r="22" spans="1:10" ht="29.25" thickBot="1">
      <c r="A22" s="135"/>
      <c r="B22" s="149"/>
      <c r="C22" s="82" t="s">
        <v>115</v>
      </c>
      <c r="D22" s="83" t="s">
        <v>1</v>
      </c>
      <c r="E22" s="80">
        <v>22600</v>
      </c>
      <c r="F22" s="94" t="s">
        <v>101</v>
      </c>
      <c r="G22" s="106">
        <v>22600</v>
      </c>
      <c r="H22" s="81" t="s">
        <v>88</v>
      </c>
      <c r="I22" s="119"/>
      <c r="J22" s="4"/>
    </row>
    <row r="23" spans="1:10" ht="28.5">
      <c r="A23" s="144" t="s">
        <v>4</v>
      </c>
      <c r="B23" s="146">
        <v>83537</v>
      </c>
      <c r="C23" s="16" t="s">
        <v>27</v>
      </c>
      <c r="D23" s="21" t="s">
        <v>12</v>
      </c>
      <c r="E23" s="60">
        <v>60000</v>
      </c>
      <c r="F23" s="49" t="s">
        <v>109</v>
      </c>
      <c r="G23" s="107">
        <v>60000</v>
      </c>
      <c r="H23" s="72" t="s">
        <v>87</v>
      </c>
      <c r="I23" s="117">
        <f>B23-G23-G24</f>
        <v>0</v>
      </c>
      <c r="J23" s="4"/>
    </row>
    <row r="24" spans="1:10" ht="29.25" thickBot="1">
      <c r="A24" s="145"/>
      <c r="B24" s="147"/>
      <c r="C24" s="56" t="s">
        <v>28</v>
      </c>
      <c r="D24" s="57" t="s">
        <v>1</v>
      </c>
      <c r="E24" s="58">
        <v>23537</v>
      </c>
      <c r="F24" s="95" t="s">
        <v>106</v>
      </c>
      <c r="G24" s="104">
        <v>23537</v>
      </c>
      <c r="H24" s="63" t="s">
        <v>71</v>
      </c>
      <c r="I24" s="119"/>
      <c r="J24" s="4"/>
    </row>
    <row r="25" spans="1:10" ht="28.5">
      <c r="A25" s="143" t="s">
        <v>5</v>
      </c>
      <c r="B25" s="148">
        <v>173098</v>
      </c>
      <c r="C25" s="51" t="s">
        <v>29</v>
      </c>
      <c r="D25" s="52" t="s">
        <v>12</v>
      </c>
      <c r="E25" s="84">
        <v>50000</v>
      </c>
      <c r="F25" s="55" t="s">
        <v>107</v>
      </c>
      <c r="G25" s="105">
        <v>50000</v>
      </c>
      <c r="H25" s="85" t="s">
        <v>64</v>
      </c>
      <c r="I25" s="117">
        <f>B25-G25-G26-G27-G28</f>
        <v>198</v>
      </c>
      <c r="J25" s="4"/>
    </row>
    <row r="26" spans="1:10" ht="28.5">
      <c r="A26" s="128"/>
      <c r="B26" s="148"/>
      <c r="C26" s="15" t="s">
        <v>30</v>
      </c>
      <c r="D26" s="22" t="s">
        <v>1</v>
      </c>
      <c r="E26" s="32">
        <v>37500</v>
      </c>
      <c r="F26" s="54" t="s">
        <v>104</v>
      </c>
      <c r="G26" s="108">
        <v>37500</v>
      </c>
      <c r="H26" s="48" t="s">
        <v>67</v>
      </c>
      <c r="I26" s="118"/>
      <c r="J26" s="4"/>
    </row>
    <row r="27" spans="1:10" ht="28.5">
      <c r="A27" s="128"/>
      <c r="B27" s="148"/>
      <c r="C27" s="15" t="s">
        <v>74</v>
      </c>
      <c r="D27" s="22" t="s">
        <v>12</v>
      </c>
      <c r="E27" s="30">
        <v>50000</v>
      </c>
      <c r="F27" s="54" t="s">
        <v>109</v>
      </c>
      <c r="G27" s="103">
        <v>50000</v>
      </c>
      <c r="H27" s="48" t="s">
        <v>77</v>
      </c>
      <c r="I27" s="118"/>
      <c r="J27" s="4"/>
    </row>
    <row r="28" spans="1:10" ht="29.25" thickBot="1">
      <c r="A28" s="128"/>
      <c r="B28" s="148"/>
      <c r="C28" s="82" t="s">
        <v>31</v>
      </c>
      <c r="D28" s="83" t="s">
        <v>1</v>
      </c>
      <c r="E28" s="80">
        <v>35400</v>
      </c>
      <c r="F28" s="94" t="s">
        <v>101</v>
      </c>
      <c r="G28" s="106">
        <v>35400</v>
      </c>
      <c r="H28" s="81" t="s">
        <v>88</v>
      </c>
      <c r="I28" s="119"/>
      <c r="J28" s="4"/>
    </row>
    <row r="29" spans="1:10" ht="29.25" thickBot="1">
      <c r="A29" s="47" t="s">
        <v>2</v>
      </c>
      <c r="B29" s="89">
        <v>12069</v>
      </c>
      <c r="C29" s="90" t="s">
        <v>32</v>
      </c>
      <c r="D29" s="91" t="s">
        <v>15</v>
      </c>
      <c r="E29" s="92">
        <v>12069</v>
      </c>
      <c r="F29" s="96" t="s">
        <v>106</v>
      </c>
      <c r="G29" s="109">
        <v>12069</v>
      </c>
      <c r="H29" s="93" t="s">
        <v>71</v>
      </c>
      <c r="I29" s="111">
        <f>B29-G29</f>
        <v>0</v>
      </c>
      <c r="J29" s="6"/>
    </row>
    <row r="30" spans="1:10" ht="24.75" customHeight="1" thickBot="1">
      <c r="A30" s="24" t="s">
        <v>8</v>
      </c>
      <c r="B30" s="86">
        <f>SUM(B4:B29)</f>
        <v>804613</v>
      </c>
      <c r="C30" s="76" t="s">
        <v>90</v>
      </c>
      <c r="D30" s="76" t="s">
        <v>8</v>
      </c>
      <c r="E30" s="87">
        <f>SUM(E4:E29)</f>
        <v>803807</v>
      </c>
      <c r="F30" s="136" t="s">
        <v>89</v>
      </c>
      <c r="G30" s="137"/>
      <c r="H30" s="88" t="s">
        <v>96</v>
      </c>
      <c r="I30" s="112">
        <f>B30-G31</f>
        <v>806</v>
      </c>
      <c r="J30" s="6"/>
    </row>
    <row r="31" spans="1:10" ht="24.75" customHeight="1" thickBot="1">
      <c r="A31" s="138" t="s">
        <v>34</v>
      </c>
      <c r="B31" s="139"/>
      <c r="C31" s="140"/>
      <c r="D31" s="33">
        <f>B30</f>
        <v>804613</v>
      </c>
      <c r="E31" s="141" t="s">
        <v>66</v>
      </c>
      <c r="F31" s="142"/>
      <c r="G31" s="33">
        <f>SUM(G4:G29)</f>
        <v>803807</v>
      </c>
      <c r="H31" s="11" t="s">
        <v>33</v>
      </c>
      <c r="I31" s="34">
        <f>G31/D31</f>
        <v>0.9989982761899199</v>
      </c>
      <c r="J31" s="4"/>
    </row>
    <row r="32" spans="1:9" ht="24.75" customHeight="1">
      <c r="A32" s="8"/>
      <c r="B32" s="8"/>
      <c r="C32" s="5"/>
      <c r="D32" s="8"/>
      <c r="E32" s="13"/>
      <c r="F32" s="97"/>
      <c r="G32" s="7"/>
      <c r="H32" s="2"/>
      <c r="I32" s="5"/>
    </row>
    <row r="33" spans="5:9" ht="24.75" customHeight="1">
      <c r="E33" s="14"/>
      <c r="F33" s="98"/>
      <c r="G33" s="14"/>
      <c r="H33" s="64"/>
      <c r="I33" s="14"/>
    </row>
  </sheetData>
  <sheetProtection/>
  <mergeCells count="21">
    <mergeCell ref="B18:B22"/>
    <mergeCell ref="I5:I9"/>
    <mergeCell ref="I10:I17"/>
    <mergeCell ref="F30:G30"/>
    <mergeCell ref="A18:A22"/>
    <mergeCell ref="A31:C31"/>
    <mergeCell ref="E31:F31"/>
    <mergeCell ref="A25:A28"/>
    <mergeCell ref="A23:A24"/>
    <mergeCell ref="B23:B24"/>
    <mergeCell ref="B25:B28"/>
    <mergeCell ref="I18:I22"/>
    <mergeCell ref="I23:I24"/>
    <mergeCell ref="I25:I28"/>
    <mergeCell ref="A1:I1"/>
    <mergeCell ref="H2:I2"/>
    <mergeCell ref="A2:G2"/>
    <mergeCell ref="A5:A9"/>
    <mergeCell ref="B5:B9"/>
    <mergeCell ref="B10:B17"/>
    <mergeCell ref="A10:A17"/>
  </mergeCells>
  <printOptions/>
  <pageMargins left="0.7874015748031497" right="0" top="0.3937007874015748" bottom="0.3937007874015748" header="0" footer="0"/>
  <pageSetup fitToHeight="1" fitToWidth="1" horizontalDpi="600" verticalDpi="600" orientation="landscape" paperSize="9" scale="62" r:id="rId1"/>
  <ignoredErrors>
    <ignoredError sqref="E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70" zoomScaleNormal="70" zoomScalePageLayoutView="0" workbookViewId="0" topLeftCell="A1">
      <selection activeCell="G14" sqref="G14"/>
    </sheetView>
  </sheetViews>
  <sheetFormatPr defaultColWidth="9.00390625" defaultRowHeight="24.75" customHeight="1"/>
  <cols>
    <col min="1" max="1" width="10.625" style="0" customWidth="1"/>
    <col min="2" max="2" width="10.375" style="0" customWidth="1"/>
    <col min="3" max="3" width="46.375" style="0" customWidth="1"/>
    <col min="4" max="4" width="12.25390625" style="0" customWidth="1"/>
    <col min="5" max="5" width="15.25390625" style="0" bestFit="1" customWidth="1"/>
    <col min="6" max="7" width="18.25390625" style="0" bestFit="1" customWidth="1"/>
    <col min="8" max="8" width="21.125" style="0" bestFit="1" customWidth="1"/>
    <col min="9" max="9" width="10.75390625" style="0" bestFit="1" customWidth="1"/>
  </cols>
  <sheetData>
    <row r="1" spans="1:11" ht="24.75" customHeight="1" thickBot="1">
      <c r="A1" s="151" t="s">
        <v>35</v>
      </c>
      <c r="B1" s="152"/>
      <c r="C1" s="152"/>
      <c r="D1" s="152"/>
      <c r="E1" s="152"/>
      <c r="F1" s="152"/>
      <c r="G1" s="152"/>
      <c r="H1" s="152"/>
      <c r="I1" s="152"/>
      <c r="J1" s="10"/>
      <c r="K1" s="10"/>
    </row>
    <row r="2" spans="1:9" ht="24.75" customHeight="1" thickBot="1">
      <c r="A2" s="124" t="s">
        <v>36</v>
      </c>
      <c r="B2" s="125"/>
      <c r="C2" s="125"/>
      <c r="D2" s="125"/>
      <c r="E2" s="125"/>
      <c r="F2" s="125"/>
      <c r="G2" s="125"/>
      <c r="H2" s="122" t="s">
        <v>94</v>
      </c>
      <c r="I2" s="123"/>
    </row>
    <row r="3" spans="1:10" ht="24.75" customHeight="1" thickBot="1">
      <c r="A3" s="18" t="s">
        <v>37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110</v>
      </c>
      <c r="G3" s="19" t="s">
        <v>111</v>
      </c>
      <c r="H3" s="19" t="s">
        <v>9</v>
      </c>
      <c r="I3" s="23" t="s">
        <v>95</v>
      </c>
      <c r="J3" s="9"/>
    </row>
    <row r="4" spans="1:10" ht="29.25" thickBot="1">
      <c r="A4" s="113" t="s">
        <v>42</v>
      </c>
      <c r="B4" s="114">
        <v>40527</v>
      </c>
      <c r="C4" s="26" t="s">
        <v>43</v>
      </c>
      <c r="D4" s="27" t="s">
        <v>1</v>
      </c>
      <c r="E4" s="36">
        <v>40527</v>
      </c>
      <c r="F4" s="96" t="s">
        <v>112</v>
      </c>
      <c r="G4" s="36">
        <v>40527</v>
      </c>
      <c r="H4" s="62" t="s">
        <v>79</v>
      </c>
      <c r="I4" s="115">
        <f>B4-E4</f>
        <v>0</v>
      </c>
      <c r="J4" s="4"/>
    </row>
    <row r="5" spans="1:10" ht="29.25" thickBot="1">
      <c r="A5" s="28" t="s">
        <v>44</v>
      </c>
      <c r="B5" s="35">
        <v>20263</v>
      </c>
      <c r="C5" s="26" t="s">
        <v>45</v>
      </c>
      <c r="D5" s="27" t="s">
        <v>1</v>
      </c>
      <c r="E5" s="36">
        <v>20263</v>
      </c>
      <c r="F5" s="96" t="s">
        <v>108</v>
      </c>
      <c r="G5" s="36">
        <v>20263</v>
      </c>
      <c r="H5" s="62" t="s">
        <v>85</v>
      </c>
      <c r="I5" s="116">
        <f>B5-E5</f>
        <v>0</v>
      </c>
      <c r="J5" s="4"/>
    </row>
    <row r="6" spans="1:10" ht="29.25" thickBot="1">
      <c r="A6" s="65" t="s">
        <v>47</v>
      </c>
      <c r="B6" s="66">
        <v>20263</v>
      </c>
      <c r="C6" s="67" t="s">
        <v>48</v>
      </c>
      <c r="D6" s="68" t="s">
        <v>46</v>
      </c>
      <c r="E6" s="69">
        <v>20263</v>
      </c>
      <c r="F6" s="96" t="s">
        <v>104</v>
      </c>
      <c r="G6" s="69">
        <v>20263</v>
      </c>
      <c r="H6" s="70" t="s">
        <v>116</v>
      </c>
      <c r="I6" s="116">
        <f>B6-E6</f>
        <v>0</v>
      </c>
      <c r="J6" s="6"/>
    </row>
    <row r="7" spans="1:10" ht="24.75" customHeight="1" thickBot="1">
      <c r="A7" s="24" t="s">
        <v>49</v>
      </c>
      <c r="B7" s="37">
        <f>SUM(B4:B6)</f>
        <v>81053</v>
      </c>
      <c r="C7" s="12" t="s">
        <v>50</v>
      </c>
      <c r="D7" s="12" t="s">
        <v>49</v>
      </c>
      <c r="E7" s="37">
        <f>SUM(E4:E6)</f>
        <v>81053</v>
      </c>
      <c r="F7" s="158" t="s">
        <v>80</v>
      </c>
      <c r="G7" s="159"/>
      <c r="H7" s="20" t="s">
        <v>96</v>
      </c>
      <c r="I7" s="38">
        <f>D8-G8</f>
        <v>0</v>
      </c>
      <c r="J7" s="6"/>
    </row>
    <row r="8" spans="1:10" ht="24.75" customHeight="1" thickBot="1">
      <c r="A8" s="153" t="s">
        <v>52</v>
      </c>
      <c r="B8" s="154"/>
      <c r="C8" s="155"/>
      <c r="D8" s="39">
        <f>B7</f>
        <v>81053</v>
      </c>
      <c r="E8" s="156" t="s">
        <v>53</v>
      </c>
      <c r="F8" s="157"/>
      <c r="G8" s="33">
        <f>SUM(G4:G6)</f>
        <v>81053</v>
      </c>
      <c r="H8" s="11" t="s">
        <v>54</v>
      </c>
      <c r="I8" s="34">
        <f>G8/D8</f>
        <v>1</v>
      </c>
      <c r="J8" s="4"/>
    </row>
    <row r="9" spans="1:9" ht="24.75" customHeight="1">
      <c r="A9" s="8"/>
      <c r="B9" s="8"/>
      <c r="C9" s="5"/>
      <c r="D9" s="8"/>
      <c r="E9" s="150"/>
      <c r="F9" s="150"/>
      <c r="G9" s="7"/>
      <c r="H9" s="2"/>
      <c r="I9" s="5"/>
    </row>
    <row r="10" spans="1:8" ht="24.75" customHeight="1">
      <c r="A10" s="50"/>
      <c r="B10" s="50"/>
      <c r="C10" s="50"/>
      <c r="D10" s="8"/>
      <c r="E10" s="8"/>
      <c r="F10" s="2"/>
      <c r="G10" s="2"/>
      <c r="H10" s="2"/>
    </row>
    <row r="17" ht="24.75" customHeight="1">
      <c r="D17" s="1"/>
    </row>
  </sheetData>
  <sheetProtection/>
  <mergeCells count="7">
    <mergeCell ref="E9:F9"/>
    <mergeCell ref="A1:I1"/>
    <mergeCell ref="H2:I2"/>
    <mergeCell ref="A2:G2"/>
    <mergeCell ref="A8:C8"/>
    <mergeCell ref="E8:F8"/>
    <mergeCell ref="F7:G7"/>
  </mergeCells>
  <printOptions/>
  <pageMargins left="0.1968503937007874" right="0" top="0.3937007874015748" bottom="0.3937007874015748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70" zoomScaleNormal="70" zoomScalePageLayoutView="0" workbookViewId="0" topLeftCell="A1">
      <selection activeCell="C4" sqref="C4"/>
    </sheetView>
  </sheetViews>
  <sheetFormatPr defaultColWidth="9.00390625" defaultRowHeight="24.75" customHeight="1"/>
  <cols>
    <col min="1" max="1" width="10.625" style="0" customWidth="1"/>
    <col min="2" max="2" width="10.375" style="0" customWidth="1"/>
    <col min="3" max="3" width="41.375" style="0" customWidth="1"/>
    <col min="4" max="4" width="13.25390625" style="0" customWidth="1"/>
    <col min="5" max="5" width="15.25390625" style="0" bestFit="1" customWidth="1"/>
    <col min="6" max="6" width="16.25390625" style="0" customWidth="1"/>
    <col min="7" max="7" width="18.25390625" style="0" bestFit="1" customWidth="1"/>
    <col min="8" max="8" width="21.125" style="0" bestFit="1" customWidth="1"/>
    <col min="9" max="9" width="10.75390625" style="0" bestFit="1" customWidth="1"/>
  </cols>
  <sheetData>
    <row r="1" spans="1:11" ht="24.75" customHeight="1" thickBot="1">
      <c r="A1" s="151" t="s">
        <v>55</v>
      </c>
      <c r="B1" s="152"/>
      <c r="C1" s="152"/>
      <c r="D1" s="152"/>
      <c r="E1" s="152"/>
      <c r="F1" s="152"/>
      <c r="G1" s="152"/>
      <c r="H1" s="152"/>
      <c r="I1" s="152"/>
      <c r="J1" s="10"/>
      <c r="K1" s="10"/>
    </row>
    <row r="2" spans="1:9" ht="24.75" customHeight="1" thickBot="1">
      <c r="A2" s="124" t="s">
        <v>36</v>
      </c>
      <c r="B2" s="125"/>
      <c r="C2" s="125"/>
      <c r="D2" s="125"/>
      <c r="E2" s="125"/>
      <c r="F2" s="125"/>
      <c r="G2" s="125"/>
      <c r="H2" s="122" t="s">
        <v>94</v>
      </c>
      <c r="I2" s="123"/>
    </row>
    <row r="3" spans="1:10" ht="24.75" customHeight="1" thickBot="1">
      <c r="A3" s="18" t="s">
        <v>37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110</v>
      </c>
      <c r="G3" s="19" t="s">
        <v>111</v>
      </c>
      <c r="H3" s="19" t="s">
        <v>9</v>
      </c>
      <c r="I3" s="23" t="s">
        <v>95</v>
      </c>
      <c r="J3" s="9"/>
    </row>
    <row r="4" spans="1:10" ht="29.25" thickBot="1">
      <c r="A4" s="25" t="s">
        <v>56</v>
      </c>
      <c r="B4" s="35">
        <v>38918</v>
      </c>
      <c r="C4" s="26" t="s">
        <v>57</v>
      </c>
      <c r="D4" s="27" t="s">
        <v>46</v>
      </c>
      <c r="E4" s="35">
        <v>38918</v>
      </c>
      <c r="F4" s="96" t="s">
        <v>113</v>
      </c>
      <c r="G4" s="35">
        <v>38918</v>
      </c>
      <c r="H4" s="62" t="s">
        <v>72</v>
      </c>
      <c r="I4" s="115">
        <f>B4-E4</f>
        <v>0</v>
      </c>
      <c r="J4" s="4"/>
    </row>
    <row r="5" spans="1:10" ht="24.75" customHeight="1" thickBot="1">
      <c r="A5" s="24" t="s">
        <v>49</v>
      </c>
      <c r="B5" s="37">
        <f>SUM(B4:B4)</f>
        <v>38918</v>
      </c>
      <c r="C5" s="12" t="s">
        <v>58</v>
      </c>
      <c r="D5" s="12" t="s">
        <v>49</v>
      </c>
      <c r="E5" s="37">
        <f>SUM(E4:E4)</f>
        <v>38918</v>
      </c>
      <c r="F5" s="158" t="s">
        <v>76</v>
      </c>
      <c r="G5" s="159"/>
      <c r="H5" s="20" t="s">
        <v>51</v>
      </c>
      <c r="I5" s="38">
        <f>SUM(I4:I4)</f>
        <v>0</v>
      </c>
      <c r="J5" s="6"/>
    </row>
    <row r="6" spans="1:10" ht="24.75" customHeight="1" thickBot="1">
      <c r="A6" s="138" t="s">
        <v>59</v>
      </c>
      <c r="B6" s="139"/>
      <c r="C6" s="140"/>
      <c r="D6" s="40">
        <f>B5</f>
        <v>38918</v>
      </c>
      <c r="E6" s="156" t="s">
        <v>53</v>
      </c>
      <c r="F6" s="157"/>
      <c r="G6" s="33">
        <f>SUM(G4:G4)</f>
        <v>38918</v>
      </c>
      <c r="H6" s="11" t="s">
        <v>54</v>
      </c>
      <c r="I6" s="34">
        <f>G6/D6</f>
        <v>1</v>
      </c>
      <c r="J6" s="4"/>
    </row>
    <row r="7" spans="1:9" ht="24.75" customHeight="1">
      <c r="A7" s="8"/>
      <c r="B7" s="8"/>
      <c r="C7" s="5"/>
      <c r="D7" s="8"/>
      <c r="E7" s="150"/>
      <c r="F7" s="150"/>
      <c r="G7" s="7"/>
      <c r="H7" s="2"/>
      <c r="I7" s="5"/>
    </row>
    <row r="8" spans="1:8" ht="24.75" customHeight="1">
      <c r="A8" s="50"/>
      <c r="B8" s="50"/>
      <c r="C8" s="50"/>
      <c r="D8" s="8"/>
      <c r="E8" s="8"/>
      <c r="F8" s="2"/>
      <c r="G8" s="2"/>
      <c r="H8" s="2"/>
    </row>
    <row r="15" ht="24.75" customHeight="1">
      <c r="D15" s="1"/>
    </row>
  </sheetData>
  <sheetProtection/>
  <mergeCells count="7">
    <mergeCell ref="E7:F7"/>
    <mergeCell ref="A1:I1"/>
    <mergeCell ref="H2:I2"/>
    <mergeCell ref="A2:G2"/>
    <mergeCell ref="A6:C6"/>
    <mergeCell ref="E6:F6"/>
    <mergeCell ref="F5:G5"/>
  </mergeCells>
  <printOptions/>
  <pageMargins left="0.1968503937007874" right="0" top="0.3937007874015748" bottom="0.3937007874015748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user</cp:lastModifiedBy>
  <cp:lastPrinted>2012-01-09T07:09:06Z</cp:lastPrinted>
  <dcterms:created xsi:type="dcterms:W3CDTF">2006-05-01T05:30:00Z</dcterms:created>
  <dcterms:modified xsi:type="dcterms:W3CDTF">2012-03-19T23:58:11Z</dcterms:modified>
  <cp:category/>
  <cp:version/>
  <cp:contentType/>
  <cp:contentStatus/>
</cp:coreProperties>
</file>