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25" windowHeight="4035" activeTab="0"/>
  </bookViews>
  <sheets>
    <sheet name="臺-執" sheetId="1" r:id="rId1"/>
    <sheet name="蘭-執" sheetId="2" r:id="rId2"/>
    <sheet name="綠-執" sheetId="3" r:id="rId3"/>
  </sheets>
  <definedNames>
    <definedName name="_xlnm.Print_Area" localSheetId="0">'臺-執'!$A$1:$I$38</definedName>
    <definedName name="_xlnm.Print_Titles" localSheetId="2">'綠-執'!$2:$2</definedName>
    <definedName name="_xlnm.Print_Titles" localSheetId="0">'臺-執'!$2:$2</definedName>
  </definedNames>
  <calcPr fullCalcOnLoad="1"/>
</workbook>
</file>

<file path=xl/sharedStrings.xml><?xml version="1.0" encoding="utf-8"?>
<sst xmlns="http://schemas.openxmlformats.org/spreadsheetml/2006/main" count="191" uniqueCount="147">
  <si>
    <t>豐年里</t>
  </si>
  <si>
    <t>基層建設</t>
  </si>
  <si>
    <t>臺東市公所</t>
  </si>
  <si>
    <t>卑南里</t>
  </si>
  <si>
    <t>建農里</t>
  </si>
  <si>
    <t>航空站撥款文號</t>
  </si>
  <si>
    <t>光明里</t>
  </si>
  <si>
    <t>計畫名稱</t>
  </si>
  <si>
    <t>文化活動</t>
  </si>
  <si>
    <t>行政作業費</t>
  </si>
  <si>
    <t>用途別</t>
  </si>
  <si>
    <t>康樂里</t>
  </si>
  <si>
    <t>漁人社區</t>
  </si>
  <si>
    <t>紅頭社區</t>
  </si>
  <si>
    <t>椰油社區</t>
  </si>
  <si>
    <t>申請核銷
金額</t>
  </si>
  <si>
    <t>公益活動</t>
  </si>
  <si>
    <t>計畫編號</t>
  </si>
  <si>
    <t>基層建設</t>
  </si>
  <si>
    <t>村(里)別</t>
  </si>
  <si>
    <t xml:space="preserve">   臺東航空站102年回饋金分配及支用情形管控表             </t>
  </si>
  <si>
    <t>臺東-102-01</t>
  </si>
  <si>
    <t>臺東-102-02</t>
  </si>
  <si>
    <t>臺東-102-03</t>
  </si>
  <si>
    <t>臺東-102-04</t>
  </si>
  <si>
    <t>臺東-102-05</t>
  </si>
  <si>
    <t>臺東-102-06</t>
  </si>
  <si>
    <t>臺東-102-07</t>
  </si>
  <si>
    <t>臺東-102-08</t>
  </si>
  <si>
    <t>臺東-102-09</t>
  </si>
  <si>
    <t>臺東-102-10</t>
  </si>
  <si>
    <t>臺東-102-11</t>
  </si>
  <si>
    <t>臺東-102-12</t>
  </si>
  <si>
    <t>臺東-102-13</t>
  </si>
  <si>
    <t>臺東-102-14</t>
  </si>
  <si>
    <t>臺東-102-15</t>
  </si>
  <si>
    <t>臺東-102-16</t>
  </si>
  <si>
    <t>臺東-102-21</t>
  </si>
  <si>
    <t>臺東-102-22</t>
  </si>
  <si>
    <t>臺東航空站</t>
  </si>
  <si>
    <t>本站行政作業費</t>
  </si>
  <si>
    <t>覈實撥付
金額</t>
  </si>
  <si>
    <t>豐年里夏季社區環境清潔計畫-7月</t>
  </si>
  <si>
    <t>豐年里豐年祭活動計畫-7月</t>
  </si>
  <si>
    <t>豐年里中元普渡計畫-9月</t>
  </si>
  <si>
    <t>豐年里秋季社區環境清潔計畫-10月</t>
  </si>
  <si>
    <t>康樂里全里環境消毒計畫-5月</t>
  </si>
  <si>
    <t>康樂里端午節包粽活動計畫-6月</t>
  </si>
  <si>
    <t>康樂里鳳凰宮中元普渡計畫-9月</t>
  </si>
  <si>
    <t>康樂里明子宮土地公聖誕計畫-9月</t>
  </si>
  <si>
    <t>康樂里九九重陽敬老餐會活動計畫-10月</t>
  </si>
  <si>
    <t>康樂里全里環境整治計畫-11月</t>
  </si>
  <si>
    <t>光明里社區關懷與環境清潔計畫-3月</t>
  </si>
  <si>
    <t>光明里防治登革熱及環境噴藥計畫-3月</t>
  </si>
  <si>
    <t>光明里102年度母親節活動計畫-5月</t>
  </si>
  <si>
    <t>光明里夏季防治登革熱及清淤計畫-6月</t>
  </si>
  <si>
    <t>光明里102年度重陽敬老活動計畫-10月</t>
  </si>
  <si>
    <t>光明里社區年終綠美化計畫-11月</t>
  </si>
  <si>
    <t>維護健康</t>
  </si>
  <si>
    <t>卑南里社區環境清潔計畫-5~9月</t>
  </si>
  <si>
    <t>重陽敬老活動及關懷弱勢族群計畫-10月</t>
  </si>
  <si>
    <t>慶祝母親節卡拉OK比賽活動計畫-5月</t>
  </si>
  <si>
    <t>建農里春季環境清潔計畫-5月</t>
  </si>
  <si>
    <t>建農里九九重陽敬老餐會活動計畫-10月</t>
  </si>
  <si>
    <t>建農里秋季環境清潔計畫-11月</t>
  </si>
  <si>
    <t>臺東市公所採購辦公室業務用具計畫-4月</t>
  </si>
  <si>
    <t>總計</t>
  </si>
  <si>
    <t>南寮村</t>
  </si>
  <si>
    <t>小計</t>
  </si>
  <si>
    <t>計畫申請補助金額</t>
  </si>
  <si>
    <t>基層建設</t>
  </si>
  <si>
    <t>年度
分配金額</t>
  </si>
  <si>
    <t>基層建設2、文化活動4，計6案</t>
  </si>
  <si>
    <t>基層建設1、文化活動2、維護健康2、公益活動1，計6案</t>
  </si>
  <si>
    <t>基層建設1、文化活動1，計2案</t>
  </si>
  <si>
    <t>基層建設2、文化活動2，計4件</t>
  </si>
  <si>
    <t>基層建設2、文化活動2，計４案</t>
  </si>
  <si>
    <t>合計</t>
  </si>
  <si>
    <t>基層建設8、文化活動11、維護健康2、公益活動1，計22案</t>
  </si>
  <si>
    <t>核定行政作業費2件</t>
  </si>
  <si>
    <t xml:space="preserve">    2.差額:A.核定臺東市公所行政作業費為12,619元，申請金額為12,620元。</t>
  </si>
  <si>
    <r>
      <t xml:space="preserve">    </t>
    </r>
    <r>
      <rPr>
        <sz val="12"/>
        <color indexed="9"/>
        <rFont val="標楷體"/>
        <family val="4"/>
      </rPr>
      <t>3.差額:</t>
    </r>
    <r>
      <rPr>
        <sz val="12"/>
        <rFont val="標楷體"/>
        <family val="4"/>
      </rPr>
      <t>B.分配光明里補助金額82,548元，申請金額為82,300元。</t>
    </r>
  </si>
  <si>
    <t xml:space="preserve">   蘭嶼航空站102年回饋金分配及支用情形管控表             </t>
  </si>
  <si>
    <t>計畫編號</t>
  </si>
  <si>
    <t>村(里)別</t>
  </si>
  <si>
    <t>分配金額</t>
  </si>
  <si>
    <t>計畫名稱</t>
  </si>
  <si>
    <t>用途別</t>
  </si>
  <si>
    <t>計畫補助
金額</t>
  </si>
  <si>
    <t>申請核銷
金額</t>
  </si>
  <si>
    <t>覈實撥付
金額</t>
  </si>
  <si>
    <t>航空站撥款文號</t>
  </si>
  <si>
    <t>綠島鄉南寮社區環境消毒清潔計畫</t>
  </si>
  <si>
    <t>蘭嶼-102-01</t>
  </si>
  <si>
    <t>蘭嶼-102-02</t>
  </si>
  <si>
    <t>蘭嶼-102-03</t>
  </si>
  <si>
    <t>核定基層建設1案</t>
  </si>
  <si>
    <r>
      <t>註：1.年度經費</t>
    </r>
    <r>
      <rPr>
        <b/>
        <i/>
        <sz val="12"/>
        <rFont val="標楷體"/>
        <family val="4"/>
      </rPr>
      <t>841,303元</t>
    </r>
    <r>
      <rPr>
        <sz val="12"/>
        <rFont val="標楷體"/>
        <family val="4"/>
      </rPr>
      <t>=101年度提撥821,497元+101年度結餘19,806元(95%回饋金=799,238元+5%行政作業費42,065元)。</t>
    </r>
  </si>
  <si>
    <r>
      <t>註：年度經費</t>
    </r>
    <r>
      <rPr>
        <b/>
        <i/>
        <sz val="14"/>
        <rFont val="標楷體"/>
        <family val="4"/>
      </rPr>
      <t>38,883</t>
    </r>
    <r>
      <rPr>
        <sz val="14"/>
        <rFont val="標楷體"/>
        <family val="4"/>
      </rPr>
      <t>元=101年度提撥38,883元+101年度結餘0元(回饋金=38,883元+行政作業費0元)</t>
    </r>
  </si>
  <si>
    <t xml:space="preserve">綠島航空站102年回饋金分配及支用情形管控表             </t>
  </si>
  <si>
    <t>註：年度經費86,857元=101年度提撥86,857元+101年度結餘0元(回饋金=86,857元+行政作業費0元)</t>
  </si>
  <si>
    <t>臺東-102-17</t>
  </si>
  <si>
    <t>臺東-102-18</t>
  </si>
  <si>
    <t>臺東-102-19</t>
  </si>
  <si>
    <t>臺東-102-20</t>
  </si>
  <si>
    <t>臺東-102-23</t>
  </si>
  <si>
    <t>臺東-102-24</t>
  </si>
  <si>
    <t>併入九九重陽計畫</t>
  </si>
  <si>
    <t>102.05.30東航2010號</t>
  </si>
  <si>
    <t>102.05.30東航2010號</t>
  </si>
  <si>
    <t>102.06.21東航2480號</t>
  </si>
  <si>
    <t>102.08.14東航3297號</t>
  </si>
  <si>
    <t>102.09.13東航3796號</t>
  </si>
  <si>
    <t>102.07.23東航2958號</t>
  </si>
  <si>
    <t>102.08.05東航3147號</t>
  </si>
  <si>
    <t>102.09.13東航3796號</t>
  </si>
  <si>
    <t>102.10.08東航4156號</t>
  </si>
  <si>
    <t>102.10.22東航4352號</t>
  </si>
  <si>
    <t>102.10.25東航4414號</t>
  </si>
  <si>
    <t>102.11.05東航4568號</t>
  </si>
  <si>
    <t>102.11.15東航4710號</t>
  </si>
  <si>
    <t>綠島-102-01</t>
  </si>
  <si>
    <r>
      <t>光明里秋季環境噴藥-</t>
    </r>
    <r>
      <rPr>
        <b/>
        <sz val="12"/>
        <color indexed="10"/>
        <rFont val="標楷體"/>
        <family val="4"/>
      </rPr>
      <t>分配預算內追加</t>
    </r>
  </si>
  <si>
    <t>日期：103.01.01</t>
  </si>
  <si>
    <t>102.12.27東航5379號</t>
  </si>
  <si>
    <t>102.12.16東航5181號</t>
  </si>
  <si>
    <t>臺東-102-16A</t>
  </si>
  <si>
    <t>102.11.25東航4827號</t>
  </si>
  <si>
    <t>102.07.23東航2958號</t>
  </si>
  <si>
    <t>102.06.14東航2336號</t>
  </si>
  <si>
    <t>結餘30</t>
  </si>
  <si>
    <t>結餘943</t>
  </si>
  <si>
    <t>結餘248</t>
  </si>
  <si>
    <t>結餘90</t>
  </si>
  <si>
    <t>結餘651</t>
  </si>
  <si>
    <t>保留併入103年度</t>
  </si>
  <si>
    <t>結餘29,464</t>
  </si>
  <si>
    <t>結餘31,426</t>
  </si>
  <si>
    <t>漁人社區公廁建築修繕小型工程</t>
  </si>
  <si>
    <t>102年度20屆椰油灣盃慢速壘球競賽</t>
  </si>
  <si>
    <t>基層建設</t>
  </si>
  <si>
    <t>基層建設</t>
  </si>
  <si>
    <t>紅頭森林步道攝影展</t>
  </si>
  <si>
    <t>文化活動</t>
  </si>
  <si>
    <t>103.01.27東航字第1030000458號</t>
  </si>
  <si>
    <t>日期：103.02.01</t>
  </si>
  <si>
    <t>102.12.05東航字第1020005012號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</si>
</sst>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b/>
      <i/>
      <sz val="12"/>
      <name val="標楷體"/>
      <family val="4"/>
    </font>
    <font>
      <b/>
      <i/>
      <sz val="14"/>
      <name val="標楷體"/>
      <family val="4"/>
    </font>
    <font>
      <sz val="12"/>
      <color indexed="9"/>
      <name val="標楷體"/>
      <family val="4"/>
    </font>
    <font>
      <sz val="12"/>
      <color indexed="10"/>
      <name val="標楷體"/>
      <family val="4"/>
    </font>
    <font>
      <sz val="12"/>
      <color indexed="12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0000FF"/>
      <name val="標楷體"/>
      <family val="4"/>
    </font>
    <font>
      <b/>
      <sz val="12"/>
      <color rgb="FFFF0000"/>
      <name val="標楷體"/>
      <family val="4"/>
    </font>
    <font>
      <b/>
      <sz val="12"/>
      <color rgb="FF0000FF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vertical="center" wrapText="1"/>
    </xf>
    <xf numFmtId="176" fontId="6" fillId="18" borderId="15" xfId="0" applyNumberFormat="1" applyFont="1" applyFill="1" applyBorder="1" applyAlignment="1">
      <alignment vertical="center"/>
    </xf>
    <xf numFmtId="3" fontId="3" fillId="18" borderId="14" xfId="0" applyNumberFormat="1" applyFont="1" applyFill="1" applyBorder="1" applyAlignment="1">
      <alignment vertical="center" wrapText="1"/>
    </xf>
    <xf numFmtId="176" fontId="3" fillId="19" borderId="22" xfId="0" applyNumberFormat="1" applyFont="1" applyFill="1" applyBorder="1" applyAlignment="1">
      <alignment vertical="center"/>
    </xf>
    <xf numFmtId="49" fontId="3" fillId="19" borderId="22" xfId="0" applyNumberFormat="1" applyFont="1" applyFill="1" applyBorder="1" applyAlignment="1">
      <alignment vertical="center"/>
    </xf>
    <xf numFmtId="0" fontId="3" fillId="19" borderId="22" xfId="0" applyFont="1" applyFill="1" applyBorder="1" applyAlignment="1">
      <alignment vertical="center"/>
    </xf>
    <xf numFmtId="3" fontId="3" fillId="19" borderId="22" xfId="0" applyNumberFormat="1" applyFont="1" applyFill="1" applyBorder="1" applyAlignment="1">
      <alignment vertical="center"/>
    </xf>
    <xf numFmtId="49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176" fontId="6" fillId="33" borderId="14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vertical="center" wrapText="1"/>
    </xf>
    <xf numFmtId="3" fontId="3" fillId="33" borderId="27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3" fontId="3" fillId="34" borderId="13" xfId="0" applyNumberFormat="1" applyFont="1" applyFill="1" applyBorder="1" applyAlignment="1">
      <alignment vertical="center" wrapText="1"/>
    </xf>
    <xf numFmtId="10" fontId="6" fillId="18" borderId="16" xfId="38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vertical="center"/>
    </xf>
    <xf numFmtId="3" fontId="6" fillId="0" borderId="13" xfId="0" applyNumberFormat="1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0" fontId="52" fillId="0" borderId="15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vertical="center" wrapText="1"/>
    </xf>
    <xf numFmtId="3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3" fontId="51" fillId="0" borderId="14" xfId="0" applyNumberFormat="1" applyFont="1" applyFill="1" applyBorder="1" applyAlignment="1">
      <alignment horizontal="center" vertical="center" wrapText="1"/>
    </xf>
    <xf numFmtId="3" fontId="53" fillId="0" borderId="14" xfId="0" applyNumberFormat="1" applyFont="1" applyFill="1" applyBorder="1" applyAlignment="1">
      <alignment horizontal="center" vertical="center" wrapText="1"/>
    </xf>
    <xf numFmtId="3" fontId="53" fillId="33" borderId="27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vertical="center" wrapText="1"/>
    </xf>
    <xf numFmtId="176" fontId="6" fillId="18" borderId="25" xfId="0" applyNumberFormat="1" applyFont="1" applyFill="1" applyBorder="1" applyAlignment="1">
      <alignment horizontal="right" vertical="center"/>
    </xf>
    <xf numFmtId="3" fontId="6" fillId="18" borderId="25" xfId="0" applyNumberFormat="1" applyFont="1" applyFill="1" applyBorder="1" applyAlignment="1">
      <alignment vertical="center" wrapText="1"/>
    </xf>
    <xf numFmtId="3" fontId="53" fillId="18" borderId="27" xfId="0" applyNumberFormat="1" applyFont="1" applyFill="1" applyBorder="1" applyAlignment="1">
      <alignment horizontal="center" vertical="center" wrapText="1"/>
    </xf>
    <xf numFmtId="3" fontId="53" fillId="19" borderId="28" xfId="0" applyNumberFormat="1" applyFont="1" applyFill="1" applyBorder="1" applyAlignment="1">
      <alignment horizontal="center" vertical="center"/>
    </xf>
    <xf numFmtId="3" fontId="51" fillId="0" borderId="13" xfId="0" applyNumberFormat="1" applyFont="1" applyFill="1" applyBorder="1" applyAlignment="1">
      <alignment vertical="center" wrapText="1"/>
    </xf>
    <xf numFmtId="3" fontId="51" fillId="0" borderId="13" xfId="0" applyNumberFormat="1" applyFont="1" applyFill="1" applyBorder="1" applyAlignment="1">
      <alignment horizontal="center" vertical="center" wrapText="1"/>
    </xf>
    <xf numFmtId="3" fontId="51" fillId="33" borderId="14" xfId="0" applyNumberFormat="1" applyFont="1" applyFill="1" applyBorder="1" applyAlignment="1">
      <alignment vertical="center" wrapText="1"/>
    </xf>
    <xf numFmtId="3" fontId="51" fillId="33" borderId="14" xfId="0" applyNumberFormat="1" applyFont="1" applyFill="1" applyBorder="1" applyAlignment="1">
      <alignment horizontal="center" vertical="center" wrapText="1"/>
    </xf>
    <xf numFmtId="3" fontId="51" fillId="34" borderId="13" xfId="0" applyNumberFormat="1" applyFont="1" applyFill="1" applyBorder="1" applyAlignment="1">
      <alignment horizontal="center" vertical="center" wrapText="1"/>
    </xf>
    <xf numFmtId="3" fontId="51" fillId="18" borderId="14" xfId="0" applyNumberFormat="1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1" fillId="18" borderId="25" xfId="0" applyNumberFormat="1" applyFont="1" applyFill="1" applyBorder="1" applyAlignment="1">
      <alignment vertical="center" wrapText="1"/>
    </xf>
    <xf numFmtId="3" fontId="51" fillId="19" borderId="22" xfId="0" applyNumberFormat="1" applyFont="1" applyFill="1" applyBorder="1" applyAlignment="1">
      <alignment vertical="center"/>
    </xf>
    <xf numFmtId="3" fontId="52" fillId="33" borderId="14" xfId="0" applyNumberFormat="1" applyFont="1" applyFill="1" applyBorder="1" applyAlignment="1">
      <alignment vertical="center" wrapText="1"/>
    </xf>
    <xf numFmtId="3" fontId="52" fillId="34" borderId="13" xfId="0" applyNumberFormat="1" applyFont="1" applyFill="1" applyBorder="1" applyAlignment="1">
      <alignment vertical="center" wrapText="1"/>
    </xf>
    <xf numFmtId="3" fontId="52" fillId="18" borderId="14" xfId="0" applyNumberFormat="1" applyFont="1" applyFill="1" applyBorder="1" applyAlignment="1">
      <alignment vertical="center" wrapText="1"/>
    </xf>
    <xf numFmtId="3" fontId="52" fillId="18" borderId="25" xfId="0" applyNumberFormat="1" applyFont="1" applyFill="1" applyBorder="1" applyAlignment="1">
      <alignment vertical="center" wrapText="1"/>
    </xf>
    <xf numFmtId="3" fontId="52" fillId="19" borderId="22" xfId="0" applyNumberFormat="1" applyFont="1" applyFill="1" applyBorder="1" applyAlignment="1">
      <alignment vertical="center"/>
    </xf>
    <xf numFmtId="3" fontId="54" fillId="0" borderId="2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3" fontId="6" fillId="0" borderId="16" xfId="0" applyNumberFormat="1" applyFont="1" applyFill="1" applyBorder="1" applyAlignment="1">
      <alignment horizontal="left" vertical="center" wrapText="1"/>
    </xf>
    <xf numFmtId="3" fontId="3" fillId="33" borderId="27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3" fillId="34" borderId="29" xfId="0" applyNumberFormat="1" applyFont="1" applyFill="1" applyBorder="1" applyAlignment="1">
      <alignment horizontal="center" vertical="center" wrapText="1"/>
    </xf>
    <xf numFmtId="3" fontId="3" fillId="34" borderId="3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176" fontId="10" fillId="18" borderId="35" xfId="0" applyNumberFormat="1" applyFont="1" applyFill="1" applyBorder="1" applyAlignment="1">
      <alignment horizontal="center" vertical="center" wrapText="1"/>
    </xf>
    <xf numFmtId="176" fontId="10" fillId="18" borderId="36" xfId="0" applyNumberFormat="1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/>
    </xf>
    <xf numFmtId="176" fontId="7" fillId="18" borderId="35" xfId="0" applyNumberFormat="1" applyFont="1" applyFill="1" applyBorder="1" applyAlignment="1">
      <alignment horizontal="center" vertical="center"/>
    </xf>
    <xf numFmtId="176" fontId="7" fillId="18" borderId="36" xfId="0" applyNumberFormat="1" applyFont="1" applyFill="1" applyBorder="1" applyAlignment="1">
      <alignment horizontal="center" vertical="center"/>
    </xf>
    <xf numFmtId="0" fontId="7" fillId="18" borderId="37" xfId="0" applyFont="1" applyFill="1" applyBorder="1" applyAlignment="1">
      <alignment horizontal="left" vertical="center"/>
    </xf>
    <xf numFmtId="0" fontId="7" fillId="18" borderId="36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80" zoomScaleNormal="80" zoomScalePageLayoutView="0" workbookViewId="0" topLeftCell="A1">
      <selection activeCell="E17" sqref="E17"/>
    </sheetView>
  </sheetViews>
  <sheetFormatPr defaultColWidth="9.00390625" defaultRowHeight="24.75" customHeight="1"/>
  <cols>
    <col min="1" max="1" width="13.25390625" style="20" customWidth="1"/>
    <col min="2" max="2" width="11.125" style="20" customWidth="1"/>
    <col min="3" max="3" width="9.75390625" style="30" customWidth="1"/>
    <col min="4" max="4" width="40.125" style="20" customWidth="1"/>
    <col min="5" max="5" width="11.625" style="20" customWidth="1"/>
    <col min="6" max="6" width="9.625" style="20" customWidth="1"/>
    <col min="7" max="7" width="9.625" style="74" customWidth="1"/>
    <col min="8" max="8" width="9.625" style="69" customWidth="1"/>
    <col min="9" max="9" width="24.875" style="20" customWidth="1"/>
    <col min="10" max="16384" width="9.00390625" style="20" customWidth="1"/>
  </cols>
  <sheetData>
    <row r="1" spans="1:9" ht="45.75" customHeight="1" thickBot="1">
      <c r="A1" s="120" t="s">
        <v>20</v>
      </c>
      <c r="B1" s="120"/>
      <c r="C1" s="120"/>
      <c r="D1" s="120"/>
      <c r="E1" s="120"/>
      <c r="F1" s="120"/>
      <c r="G1" s="120"/>
      <c r="H1" s="120"/>
      <c r="I1" s="37" t="s">
        <v>123</v>
      </c>
    </row>
    <row r="2" spans="1:9" s="21" customFormat="1" ht="34.5" customHeight="1" thickBot="1">
      <c r="A2" s="28" t="s">
        <v>17</v>
      </c>
      <c r="B2" s="19" t="s">
        <v>19</v>
      </c>
      <c r="C2" s="31" t="s">
        <v>71</v>
      </c>
      <c r="D2" s="19" t="s">
        <v>7</v>
      </c>
      <c r="E2" s="19" t="s">
        <v>10</v>
      </c>
      <c r="F2" s="31" t="s">
        <v>69</v>
      </c>
      <c r="G2" s="70" t="s">
        <v>15</v>
      </c>
      <c r="H2" s="67" t="s">
        <v>41</v>
      </c>
      <c r="I2" s="32" t="s">
        <v>5</v>
      </c>
    </row>
    <row r="3" spans="1:9" ht="24.75" customHeight="1">
      <c r="A3" s="5" t="s">
        <v>21</v>
      </c>
      <c r="B3" s="108" t="s">
        <v>0</v>
      </c>
      <c r="C3" s="110">
        <v>217359</v>
      </c>
      <c r="D3" s="13" t="s">
        <v>42</v>
      </c>
      <c r="E3" s="1" t="s">
        <v>1</v>
      </c>
      <c r="F3" s="22">
        <v>20000</v>
      </c>
      <c r="G3" s="71">
        <v>19985</v>
      </c>
      <c r="H3" s="68">
        <f>G3</f>
        <v>19985</v>
      </c>
      <c r="I3" s="23" t="s">
        <v>111</v>
      </c>
    </row>
    <row r="4" spans="1:9" ht="24.75" customHeight="1">
      <c r="A4" s="6" t="s">
        <v>22</v>
      </c>
      <c r="B4" s="109"/>
      <c r="C4" s="111"/>
      <c r="D4" s="12" t="s">
        <v>43</v>
      </c>
      <c r="E4" s="8" t="s">
        <v>8</v>
      </c>
      <c r="F4" s="24">
        <v>90000</v>
      </c>
      <c r="G4" s="72">
        <v>90000</v>
      </c>
      <c r="H4" s="83">
        <f>G4</f>
        <v>90000</v>
      </c>
      <c r="I4" s="25" t="s">
        <v>112</v>
      </c>
    </row>
    <row r="5" spans="1:9" ht="24.75" customHeight="1">
      <c r="A5" s="6" t="s">
        <v>23</v>
      </c>
      <c r="B5" s="109"/>
      <c r="C5" s="111"/>
      <c r="D5" s="12" t="s">
        <v>44</v>
      </c>
      <c r="E5" s="8" t="s">
        <v>8</v>
      </c>
      <c r="F5" s="24">
        <v>87359</v>
      </c>
      <c r="G5" s="72">
        <v>87359</v>
      </c>
      <c r="H5" s="83">
        <v>87359</v>
      </c>
      <c r="I5" s="25" t="s">
        <v>117</v>
      </c>
    </row>
    <row r="6" spans="1:9" ht="24.75" customHeight="1">
      <c r="A6" s="6" t="s">
        <v>24</v>
      </c>
      <c r="B6" s="109"/>
      <c r="C6" s="111"/>
      <c r="D6" s="12" t="s">
        <v>45</v>
      </c>
      <c r="E6" s="8" t="s">
        <v>1</v>
      </c>
      <c r="F6" s="24">
        <v>20000</v>
      </c>
      <c r="G6" s="72">
        <v>19985</v>
      </c>
      <c r="H6" s="83">
        <v>19985</v>
      </c>
      <c r="I6" s="25" t="s">
        <v>124</v>
      </c>
    </row>
    <row r="7" spans="1:9" ht="24.75" customHeight="1" thickBot="1">
      <c r="A7" s="105" t="s">
        <v>68</v>
      </c>
      <c r="B7" s="106"/>
      <c r="C7" s="106"/>
      <c r="D7" s="106" t="s">
        <v>76</v>
      </c>
      <c r="E7" s="106"/>
      <c r="F7" s="38">
        <f>SUM(F3:F6)</f>
        <v>217359</v>
      </c>
      <c r="G7" s="92">
        <f>SUM(G3:G6)</f>
        <v>217329</v>
      </c>
      <c r="H7" s="85">
        <f>SUM(H3:H6)</f>
        <v>217329</v>
      </c>
      <c r="I7" s="77" t="s">
        <v>130</v>
      </c>
    </row>
    <row r="8" spans="1:9" ht="24.75" customHeight="1">
      <c r="A8" s="5" t="s">
        <v>25</v>
      </c>
      <c r="B8" s="108" t="s">
        <v>11</v>
      </c>
      <c r="C8" s="110">
        <v>230918</v>
      </c>
      <c r="D8" s="13" t="s">
        <v>46</v>
      </c>
      <c r="E8" s="1" t="s">
        <v>1</v>
      </c>
      <c r="F8" s="22">
        <v>20000</v>
      </c>
      <c r="G8" s="71">
        <v>19995</v>
      </c>
      <c r="H8" s="68">
        <f>G8</f>
        <v>19995</v>
      </c>
      <c r="I8" s="23" t="s">
        <v>111</v>
      </c>
    </row>
    <row r="9" spans="1:9" ht="24.75" customHeight="1">
      <c r="A9" s="6" t="s">
        <v>26</v>
      </c>
      <c r="B9" s="109"/>
      <c r="C9" s="111"/>
      <c r="D9" s="12" t="s">
        <v>47</v>
      </c>
      <c r="E9" s="8" t="s">
        <v>8</v>
      </c>
      <c r="F9" s="24">
        <v>80918</v>
      </c>
      <c r="G9" s="72">
        <v>80000</v>
      </c>
      <c r="H9" s="83">
        <v>80000</v>
      </c>
      <c r="I9" s="25" t="s">
        <v>113</v>
      </c>
    </row>
    <row r="10" spans="1:9" ht="24.75" customHeight="1">
      <c r="A10" s="6" t="s">
        <v>27</v>
      </c>
      <c r="B10" s="109"/>
      <c r="C10" s="111"/>
      <c r="D10" s="12" t="s">
        <v>48</v>
      </c>
      <c r="E10" s="8" t="s">
        <v>8</v>
      </c>
      <c r="F10" s="24">
        <v>20000</v>
      </c>
      <c r="G10" s="72">
        <v>20000</v>
      </c>
      <c r="H10" s="83">
        <f>G10</f>
        <v>20000</v>
      </c>
      <c r="I10" s="25" t="s">
        <v>116</v>
      </c>
    </row>
    <row r="11" spans="1:9" ht="24.75" customHeight="1">
      <c r="A11" s="6" t="s">
        <v>28</v>
      </c>
      <c r="B11" s="109"/>
      <c r="C11" s="111"/>
      <c r="D11" s="12" t="s">
        <v>49</v>
      </c>
      <c r="E11" s="8" t="s">
        <v>8</v>
      </c>
      <c r="F11" s="24">
        <v>10000</v>
      </c>
      <c r="G11" s="72">
        <v>10000</v>
      </c>
      <c r="H11" s="83">
        <v>10000</v>
      </c>
      <c r="I11" s="25" t="s">
        <v>118</v>
      </c>
    </row>
    <row r="12" spans="1:9" ht="24.75" customHeight="1">
      <c r="A12" s="6" t="s">
        <v>29</v>
      </c>
      <c r="B12" s="109"/>
      <c r="C12" s="111"/>
      <c r="D12" s="12" t="s">
        <v>50</v>
      </c>
      <c r="E12" s="8" t="s">
        <v>8</v>
      </c>
      <c r="F12" s="24">
        <v>50000</v>
      </c>
      <c r="G12" s="72">
        <v>50000</v>
      </c>
      <c r="H12" s="83">
        <v>50000</v>
      </c>
      <c r="I12" s="25" t="s">
        <v>120</v>
      </c>
    </row>
    <row r="13" spans="1:9" ht="24.75" customHeight="1">
      <c r="A13" s="6" t="s">
        <v>30</v>
      </c>
      <c r="B13" s="109"/>
      <c r="C13" s="111"/>
      <c r="D13" s="12" t="s">
        <v>51</v>
      </c>
      <c r="E13" s="8" t="s">
        <v>1</v>
      </c>
      <c r="F13" s="24">
        <v>50000</v>
      </c>
      <c r="G13" s="72">
        <v>49980</v>
      </c>
      <c r="H13" s="83">
        <v>49980</v>
      </c>
      <c r="I13" s="25" t="s">
        <v>125</v>
      </c>
    </row>
    <row r="14" spans="1:9" ht="24.75" customHeight="1" thickBot="1">
      <c r="A14" s="105" t="s">
        <v>68</v>
      </c>
      <c r="B14" s="106"/>
      <c r="C14" s="106"/>
      <c r="D14" s="106" t="s">
        <v>72</v>
      </c>
      <c r="E14" s="106"/>
      <c r="F14" s="38">
        <f>SUM(F8:F13)</f>
        <v>230918</v>
      </c>
      <c r="G14" s="92">
        <f>SUM(G8:G13)</f>
        <v>229975</v>
      </c>
      <c r="H14" s="86">
        <f>SUM(H8:H13)</f>
        <v>229975</v>
      </c>
      <c r="I14" s="77" t="s">
        <v>131</v>
      </c>
    </row>
    <row r="15" spans="1:9" ht="24.75" customHeight="1">
      <c r="A15" s="5" t="s">
        <v>31</v>
      </c>
      <c r="B15" s="114" t="s">
        <v>6</v>
      </c>
      <c r="C15" s="117">
        <v>82548</v>
      </c>
      <c r="D15" s="13" t="s">
        <v>52</v>
      </c>
      <c r="E15" s="1" t="s">
        <v>16</v>
      </c>
      <c r="F15" s="15">
        <v>10900</v>
      </c>
      <c r="G15" s="71">
        <v>9900</v>
      </c>
      <c r="H15" s="68">
        <v>9900</v>
      </c>
      <c r="I15" s="23" t="s">
        <v>109</v>
      </c>
    </row>
    <row r="16" spans="1:9" ht="24.75" customHeight="1">
      <c r="A16" s="6" t="s">
        <v>32</v>
      </c>
      <c r="B16" s="115"/>
      <c r="C16" s="118"/>
      <c r="D16" s="12" t="s">
        <v>53</v>
      </c>
      <c r="E16" s="8" t="s">
        <v>58</v>
      </c>
      <c r="F16" s="16">
        <v>7800</v>
      </c>
      <c r="G16" s="72">
        <v>7798</v>
      </c>
      <c r="H16" s="83">
        <v>7798</v>
      </c>
      <c r="I16" s="25" t="s">
        <v>108</v>
      </c>
    </row>
    <row r="17" spans="1:9" ht="24.75" customHeight="1">
      <c r="A17" s="6" t="s">
        <v>33</v>
      </c>
      <c r="B17" s="115"/>
      <c r="C17" s="118"/>
      <c r="D17" s="12" t="s">
        <v>54</v>
      </c>
      <c r="E17" s="8" t="s">
        <v>8</v>
      </c>
      <c r="F17" s="16">
        <v>10000</v>
      </c>
      <c r="G17" s="72">
        <v>10000</v>
      </c>
      <c r="H17" s="83">
        <v>10000</v>
      </c>
      <c r="I17" s="25" t="s">
        <v>110</v>
      </c>
    </row>
    <row r="18" spans="1:9" ht="24.75" customHeight="1">
      <c r="A18" s="6" t="s">
        <v>34</v>
      </c>
      <c r="B18" s="115"/>
      <c r="C18" s="118"/>
      <c r="D18" s="12" t="s">
        <v>55</v>
      </c>
      <c r="E18" s="8" t="s">
        <v>58</v>
      </c>
      <c r="F18" s="24">
        <v>15600</v>
      </c>
      <c r="G18" s="72">
        <v>10774</v>
      </c>
      <c r="H18" s="83">
        <f>G18</f>
        <v>10774</v>
      </c>
      <c r="I18" s="25" t="s">
        <v>114</v>
      </c>
    </row>
    <row r="19" spans="1:9" ht="24.75" customHeight="1">
      <c r="A19" s="6" t="s">
        <v>35</v>
      </c>
      <c r="B19" s="115"/>
      <c r="C19" s="118"/>
      <c r="D19" s="12" t="s">
        <v>56</v>
      </c>
      <c r="E19" s="8" t="s">
        <v>8</v>
      </c>
      <c r="F19" s="24">
        <v>32000</v>
      </c>
      <c r="G19" s="72">
        <v>32000</v>
      </c>
      <c r="H19" s="83">
        <v>32000</v>
      </c>
      <c r="I19" s="25" t="s">
        <v>119</v>
      </c>
    </row>
    <row r="20" spans="1:9" ht="24.75" customHeight="1">
      <c r="A20" s="6" t="s">
        <v>36</v>
      </c>
      <c r="B20" s="115"/>
      <c r="C20" s="118"/>
      <c r="D20" s="12" t="s">
        <v>57</v>
      </c>
      <c r="E20" s="8" t="s">
        <v>1</v>
      </c>
      <c r="F20" s="24">
        <v>6000</v>
      </c>
      <c r="G20" s="72">
        <v>7200</v>
      </c>
      <c r="H20" s="83">
        <v>7200</v>
      </c>
      <c r="I20" s="25" t="s">
        <v>125</v>
      </c>
    </row>
    <row r="21" spans="1:9" ht="24.75" customHeight="1" thickBot="1">
      <c r="A21" s="6" t="s">
        <v>126</v>
      </c>
      <c r="B21" s="116"/>
      <c r="C21" s="119"/>
      <c r="D21" s="14" t="s">
        <v>122</v>
      </c>
      <c r="E21" s="11" t="s">
        <v>1</v>
      </c>
      <c r="F21" s="26"/>
      <c r="G21" s="78">
        <v>4774</v>
      </c>
      <c r="H21" s="76">
        <v>4628</v>
      </c>
      <c r="I21" s="25" t="s">
        <v>124</v>
      </c>
    </row>
    <row r="22" spans="1:9" ht="24.75" customHeight="1" thickBot="1">
      <c r="A22" s="105" t="s">
        <v>68</v>
      </c>
      <c r="B22" s="106"/>
      <c r="C22" s="106"/>
      <c r="D22" s="107" t="s">
        <v>73</v>
      </c>
      <c r="E22" s="107"/>
      <c r="F22" s="38">
        <f>SUM(F15:F21)</f>
        <v>82300</v>
      </c>
      <c r="G22" s="92">
        <f>SUM(G15:G21)</f>
        <v>82446</v>
      </c>
      <c r="H22" s="86">
        <f>SUM(H15:H21)</f>
        <v>82300</v>
      </c>
      <c r="I22" s="77" t="s">
        <v>132</v>
      </c>
    </row>
    <row r="23" spans="1:9" ht="30" customHeight="1">
      <c r="A23" s="5" t="s">
        <v>101</v>
      </c>
      <c r="B23" s="108" t="s">
        <v>3</v>
      </c>
      <c r="C23" s="110">
        <v>86689</v>
      </c>
      <c r="D23" s="13" t="s">
        <v>59</v>
      </c>
      <c r="E23" s="1" t="s">
        <v>1</v>
      </c>
      <c r="F23" s="15">
        <v>25569</v>
      </c>
      <c r="G23" s="71">
        <v>25479</v>
      </c>
      <c r="H23" s="68">
        <f>G23</f>
        <v>25479</v>
      </c>
      <c r="I23" s="66" t="s">
        <v>115</v>
      </c>
    </row>
    <row r="24" spans="1:9" ht="30" customHeight="1">
      <c r="A24" s="6" t="s">
        <v>102</v>
      </c>
      <c r="B24" s="109"/>
      <c r="C24" s="111"/>
      <c r="D24" s="12" t="s">
        <v>60</v>
      </c>
      <c r="E24" s="8" t="s">
        <v>8</v>
      </c>
      <c r="F24" s="16">
        <v>61120</v>
      </c>
      <c r="G24" s="72">
        <v>61120</v>
      </c>
      <c r="H24" s="83">
        <v>61120</v>
      </c>
      <c r="I24" s="25" t="s">
        <v>127</v>
      </c>
    </row>
    <row r="25" spans="1:9" ht="30" customHeight="1" thickBot="1">
      <c r="A25" s="105" t="s">
        <v>68</v>
      </c>
      <c r="B25" s="106"/>
      <c r="C25" s="106"/>
      <c r="D25" s="106" t="s">
        <v>74</v>
      </c>
      <c r="E25" s="106"/>
      <c r="F25" s="38">
        <f>SUM(F23:F24)</f>
        <v>86689</v>
      </c>
      <c r="G25" s="92">
        <f>SUM(G23:G24)</f>
        <v>86599</v>
      </c>
      <c r="H25" s="86">
        <f>SUM(H23:H24)</f>
        <v>86599</v>
      </c>
      <c r="I25" s="77" t="s">
        <v>133</v>
      </c>
    </row>
    <row r="26" spans="1:9" ht="30" customHeight="1">
      <c r="A26" s="5" t="s">
        <v>103</v>
      </c>
      <c r="B26" s="108" t="s">
        <v>4</v>
      </c>
      <c r="C26" s="112">
        <v>181724</v>
      </c>
      <c r="D26" s="58" t="s">
        <v>61</v>
      </c>
      <c r="E26" s="59" t="s">
        <v>8</v>
      </c>
      <c r="F26" s="60">
        <v>50000</v>
      </c>
      <c r="G26" s="103" t="s">
        <v>107</v>
      </c>
      <c r="H26" s="104"/>
      <c r="I26" s="23" t="s">
        <v>129</v>
      </c>
    </row>
    <row r="27" spans="1:9" ht="30" customHeight="1">
      <c r="A27" s="6" t="s">
        <v>104</v>
      </c>
      <c r="B27" s="109"/>
      <c r="C27" s="113"/>
      <c r="D27" s="12" t="s">
        <v>62</v>
      </c>
      <c r="E27" s="8" t="s">
        <v>18</v>
      </c>
      <c r="F27" s="16">
        <v>40500</v>
      </c>
      <c r="G27" s="72">
        <v>39986</v>
      </c>
      <c r="H27" s="83">
        <v>39986</v>
      </c>
      <c r="I27" s="25" t="s">
        <v>128</v>
      </c>
    </row>
    <row r="28" spans="1:9" ht="30" customHeight="1">
      <c r="A28" s="6" t="s">
        <v>37</v>
      </c>
      <c r="B28" s="109"/>
      <c r="C28" s="113"/>
      <c r="D28" s="61" t="s">
        <v>63</v>
      </c>
      <c r="E28" s="62" t="s">
        <v>8</v>
      </c>
      <c r="F28" s="63">
        <v>50000</v>
      </c>
      <c r="G28" s="93">
        <v>100000</v>
      </c>
      <c r="H28" s="87">
        <v>100000</v>
      </c>
      <c r="I28" s="25" t="s">
        <v>125</v>
      </c>
    </row>
    <row r="29" spans="1:9" ht="30" customHeight="1">
      <c r="A29" s="6" t="s">
        <v>38</v>
      </c>
      <c r="B29" s="109"/>
      <c r="C29" s="113"/>
      <c r="D29" s="12" t="s">
        <v>64</v>
      </c>
      <c r="E29" s="8" t="s">
        <v>140</v>
      </c>
      <c r="F29" s="24">
        <v>41224</v>
      </c>
      <c r="G29" s="72">
        <v>41087</v>
      </c>
      <c r="H29" s="84">
        <v>41087</v>
      </c>
      <c r="I29" s="25" t="s">
        <v>125</v>
      </c>
    </row>
    <row r="30" spans="1:9" ht="30" customHeight="1" thickBot="1">
      <c r="A30" s="105" t="s">
        <v>68</v>
      </c>
      <c r="B30" s="106"/>
      <c r="C30" s="106"/>
      <c r="D30" s="106" t="s">
        <v>75</v>
      </c>
      <c r="E30" s="106"/>
      <c r="F30" s="38">
        <f>SUM(F26:F29)</f>
        <v>181724</v>
      </c>
      <c r="G30" s="92">
        <f>SUM(G26:G29)</f>
        <v>181073</v>
      </c>
      <c r="H30" s="86">
        <f>SUM(H26:H29)</f>
        <v>181073</v>
      </c>
      <c r="I30" s="77" t="s">
        <v>134</v>
      </c>
    </row>
    <row r="31" spans="1:9" ht="34.5" customHeight="1" thickBot="1">
      <c r="A31" s="123" t="s">
        <v>77</v>
      </c>
      <c r="B31" s="124"/>
      <c r="C31" s="39">
        <f>C3+C8+C15+C23+C26</f>
        <v>799238</v>
      </c>
      <c r="D31" s="125" t="s">
        <v>78</v>
      </c>
      <c r="E31" s="125"/>
      <c r="F31" s="40">
        <f>F7+F14+F22+F25+F30</f>
        <v>798990</v>
      </c>
      <c r="G31" s="94">
        <f>G7+G14+G22+G25+G30</f>
        <v>797422</v>
      </c>
      <c r="H31" s="88">
        <f>H7+H14+H22+H25+H30</f>
        <v>797276</v>
      </c>
      <c r="I31" s="64">
        <f>H31/C31</f>
        <v>0.9975451617665827</v>
      </c>
    </row>
    <row r="32" spans="1:9" ht="34.5" customHeight="1">
      <c r="A32" s="5" t="s">
        <v>105</v>
      </c>
      <c r="B32" s="1" t="s">
        <v>2</v>
      </c>
      <c r="C32" s="17">
        <v>12619</v>
      </c>
      <c r="D32" s="13" t="s">
        <v>65</v>
      </c>
      <c r="E32" s="1" t="s">
        <v>9</v>
      </c>
      <c r="F32" s="15">
        <v>12620</v>
      </c>
      <c r="G32" s="71">
        <v>12601</v>
      </c>
      <c r="H32" s="89">
        <v>12601</v>
      </c>
      <c r="I32" s="23" t="s">
        <v>108</v>
      </c>
    </row>
    <row r="33" spans="1:9" ht="34.5" customHeight="1" thickBot="1">
      <c r="A33" s="29" t="s">
        <v>106</v>
      </c>
      <c r="B33" s="11" t="s">
        <v>39</v>
      </c>
      <c r="C33" s="18">
        <v>29446</v>
      </c>
      <c r="D33" s="14" t="s">
        <v>40</v>
      </c>
      <c r="E33" s="11" t="s">
        <v>9</v>
      </c>
      <c r="F33" s="27">
        <v>29446</v>
      </c>
      <c r="G33" s="73">
        <v>0</v>
      </c>
      <c r="H33" s="75">
        <v>0</v>
      </c>
      <c r="I33" s="97" t="s">
        <v>135</v>
      </c>
    </row>
    <row r="34" spans="1:9" ht="34.5" customHeight="1" thickBot="1">
      <c r="A34" s="126" t="s">
        <v>68</v>
      </c>
      <c r="B34" s="127"/>
      <c r="C34" s="79">
        <f>SUM(C32:C33)</f>
        <v>42065</v>
      </c>
      <c r="D34" s="128" t="s">
        <v>79</v>
      </c>
      <c r="E34" s="129"/>
      <c r="F34" s="80">
        <f>F32+F33</f>
        <v>42066</v>
      </c>
      <c r="G34" s="95">
        <f>SUM(G32:G33)</f>
        <v>12601</v>
      </c>
      <c r="H34" s="90">
        <f>SUM(H32:H33)</f>
        <v>12601</v>
      </c>
      <c r="I34" s="81" t="s">
        <v>136</v>
      </c>
    </row>
    <row r="35" spans="1:9" ht="34.5" customHeight="1" thickBot="1">
      <c r="A35" s="121" t="s">
        <v>66</v>
      </c>
      <c r="B35" s="122"/>
      <c r="C35" s="41">
        <f>C31+C34</f>
        <v>841303</v>
      </c>
      <c r="D35" s="42"/>
      <c r="E35" s="43"/>
      <c r="F35" s="44">
        <f>F31+F34</f>
        <v>841056</v>
      </c>
      <c r="G35" s="96">
        <f>G31+G34</f>
        <v>810023</v>
      </c>
      <c r="H35" s="91">
        <f>H31+H34</f>
        <v>809877</v>
      </c>
      <c r="I35" s="82" t="s">
        <v>137</v>
      </c>
    </row>
    <row r="36" ht="34.5" customHeight="1">
      <c r="A36" s="45" t="s">
        <v>97</v>
      </c>
    </row>
    <row r="37" spans="1:9" ht="24.75" customHeight="1">
      <c r="A37" s="20" t="s">
        <v>80</v>
      </c>
      <c r="H37" s="69">
        <v>799238</v>
      </c>
      <c r="I37" s="65">
        <f>H7+H14+H22+H25+H30</f>
        <v>797276</v>
      </c>
    </row>
    <row r="38" spans="1:9" ht="24.75" customHeight="1">
      <c r="A38" s="20" t="s">
        <v>81</v>
      </c>
      <c r="I38" s="65">
        <f>H37-I37</f>
        <v>1962</v>
      </c>
    </row>
    <row r="39" ht="24.75" customHeight="1">
      <c r="I39" s="65">
        <v>30</v>
      </c>
    </row>
    <row r="40" ht="24.75" customHeight="1">
      <c r="I40" s="20">
        <v>943</v>
      </c>
    </row>
    <row r="41" ht="24.75" customHeight="1">
      <c r="I41" s="65">
        <v>248</v>
      </c>
    </row>
    <row r="42" ht="24.75" customHeight="1">
      <c r="I42" s="20">
        <v>90</v>
      </c>
    </row>
    <row r="43" ht="24.75" customHeight="1">
      <c r="I43" s="20">
        <v>651</v>
      </c>
    </row>
    <row r="44" ht="24.75" customHeight="1">
      <c r="I44" s="65">
        <f>SUM(I39:I43)</f>
        <v>1962</v>
      </c>
    </row>
  </sheetData>
  <sheetProtection/>
  <mergeCells count="27">
    <mergeCell ref="A35:B35"/>
    <mergeCell ref="A31:B31"/>
    <mergeCell ref="A25:C25"/>
    <mergeCell ref="A30:C30"/>
    <mergeCell ref="D31:E31"/>
    <mergeCell ref="A34:B34"/>
    <mergeCell ref="D34:E34"/>
    <mergeCell ref="D30:E30"/>
    <mergeCell ref="A1:H1"/>
    <mergeCell ref="B3:B6"/>
    <mergeCell ref="C3:C6"/>
    <mergeCell ref="B8:B13"/>
    <mergeCell ref="C8:C13"/>
    <mergeCell ref="A7:C7"/>
    <mergeCell ref="G26:H26"/>
    <mergeCell ref="A14:C14"/>
    <mergeCell ref="A22:C22"/>
    <mergeCell ref="D7:E7"/>
    <mergeCell ref="D14:E14"/>
    <mergeCell ref="D22:E22"/>
    <mergeCell ref="D25:E25"/>
    <mergeCell ref="B23:B24"/>
    <mergeCell ref="C23:C24"/>
    <mergeCell ref="B26:B29"/>
    <mergeCell ref="C26:C29"/>
    <mergeCell ref="B15:B21"/>
    <mergeCell ref="C15:C21"/>
  </mergeCells>
  <printOptions horizontalCentered="1"/>
  <pageMargins left="0.31496062992125984" right="0.31496062992125984" top="0.3937007874015748" bottom="0.3937007874015748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I9" sqref="I9"/>
    </sheetView>
  </sheetViews>
  <sheetFormatPr defaultColWidth="9.00390625" defaultRowHeight="24.75" customHeight="1"/>
  <cols>
    <col min="1" max="1" width="13.25390625" style="20" customWidth="1"/>
    <col min="2" max="2" width="11.125" style="20" customWidth="1"/>
    <col min="3" max="3" width="9.75390625" style="30" customWidth="1"/>
    <col min="4" max="4" width="40.125" style="20" customWidth="1"/>
    <col min="5" max="5" width="11.625" style="20" customWidth="1"/>
    <col min="6" max="8" width="9.625" style="20" customWidth="1"/>
    <col min="9" max="9" width="24.875" style="20" customWidth="1"/>
    <col min="10" max="16384" width="9.00390625" style="20" customWidth="1"/>
  </cols>
  <sheetData>
    <row r="1" spans="2:9" ht="45.75" customHeight="1" thickBot="1">
      <c r="B1" s="36"/>
      <c r="C1" s="36" t="s">
        <v>82</v>
      </c>
      <c r="D1" s="36"/>
      <c r="E1" s="36"/>
      <c r="F1" s="36"/>
      <c r="G1" s="36"/>
      <c r="H1" s="36"/>
      <c r="I1" s="37" t="s">
        <v>145</v>
      </c>
    </row>
    <row r="2" spans="1:9" s="21" customFormat="1" ht="39.75" customHeight="1" thickBot="1">
      <c r="A2" s="46" t="s">
        <v>17</v>
      </c>
      <c r="B2" s="47" t="s">
        <v>19</v>
      </c>
      <c r="C2" s="48" t="s">
        <v>71</v>
      </c>
      <c r="D2" s="47" t="s">
        <v>7</v>
      </c>
      <c r="E2" s="47" t="s">
        <v>10</v>
      </c>
      <c r="F2" s="48" t="s">
        <v>69</v>
      </c>
      <c r="G2" s="48" t="s">
        <v>15</v>
      </c>
      <c r="H2" s="48" t="s">
        <v>41</v>
      </c>
      <c r="I2" s="49" t="s">
        <v>5</v>
      </c>
    </row>
    <row r="3" spans="1:9" s="21" customFormat="1" ht="39.75" customHeight="1" thickBot="1">
      <c r="A3" s="5" t="s">
        <v>93</v>
      </c>
      <c r="B3" s="1" t="s">
        <v>12</v>
      </c>
      <c r="C3" s="51">
        <v>43429</v>
      </c>
      <c r="D3" s="98" t="s">
        <v>138</v>
      </c>
      <c r="E3" s="1" t="s">
        <v>141</v>
      </c>
      <c r="F3" s="10">
        <v>43429</v>
      </c>
      <c r="G3" s="10">
        <v>43429</v>
      </c>
      <c r="H3" s="10">
        <v>43429</v>
      </c>
      <c r="I3" s="100" t="s">
        <v>144</v>
      </c>
    </row>
    <row r="4" spans="1:10" s="2" customFormat="1" ht="39.75" customHeight="1" thickBot="1">
      <c r="A4" s="6" t="s">
        <v>94</v>
      </c>
      <c r="B4" s="8" t="s">
        <v>13</v>
      </c>
      <c r="C4" s="7">
        <v>21714</v>
      </c>
      <c r="D4" s="99" t="s">
        <v>142</v>
      </c>
      <c r="E4" s="8" t="s">
        <v>143</v>
      </c>
      <c r="F4" s="9">
        <v>21714</v>
      </c>
      <c r="G4" s="9">
        <v>21714</v>
      </c>
      <c r="H4" s="9">
        <v>21714</v>
      </c>
      <c r="I4" s="100" t="s">
        <v>144</v>
      </c>
      <c r="J4" s="21"/>
    </row>
    <row r="5" spans="1:9" s="2" customFormat="1" ht="39.75" customHeight="1">
      <c r="A5" s="6" t="s">
        <v>95</v>
      </c>
      <c r="B5" s="8" t="s">
        <v>14</v>
      </c>
      <c r="C5" s="7">
        <v>21714</v>
      </c>
      <c r="D5" s="99" t="s">
        <v>139</v>
      </c>
      <c r="E5" s="8" t="s">
        <v>143</v>
      </c>
      <c r="F5" s="9">
        <v>21714</v>
      </c>
      <c r="G5" s="9">
        <v>21714</v>
      </c>
      <c r="H5" s="9">
        <v>21714</v>
      </c>
      <c r="I5" s="100" t="s">
        <v>144</v>
      </c>
    </row>
    <row r="6" spans="1:9" s="2" customFormat="1" ht="39.75" customHeight="1" thickBot="1">
      <c r="A6" s="130" t="s">
        <v>77</v>
      </c>
      <c r="B6" s="131"/>
      <c r="C6" s="52">
        <f>SUM(C3:C5)</f>
        <v>86857</v>
      </c>
      <c r="D6" s="106"/>
      <c r="E6" s="106"/>
      <c r="F6" s="53">
        <f>SUM(F3:F5)</f>
        <v>86857</v>
      </c>
      <c r="G6" s="53">
        <f>SUM(G3:G5)</f>
        <v>86857</v>
      </c>
      <c r="H6" s="53">
        <f>SUM(H3:H5)</f>
        <v>86857</v>
      </c>
      <c r="I6" s="54"/>
    </row>
    <row r="7" spans="1:9" s="3" customFormat="1" ht="39.75" customHeight="1">
      <c r="A7" s="50" t="s">
        <v>100</v>
      </c>
      <c r="B7" s="4"/>
      <c r="C7" s="33"/>
      <c r="D7" s="34"/>
      <c r="F7" s="35"/>
      <c r="I7" s="35"/>
    </row>
  </sheetData>
  <sheetProtection/>
  <mergeCells count="2">
    <mergeCell ref="A6:B6"/>
    <mergeCell ref="D6:E6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I3" sqref="I3"/>
    </sheetView>
  </sheetViews>
  <sheetFormatPr defaultColWidth="9.00390625" defaultRowHeight="24.75" customHeight="1"/>
  <cols>
    <col min="1" max="1" width="13.25390625" style="20" customWidth="1"/>
    <col min="2" max="2" width="11.125" style="20" customWidth="1"/>
    <col min="3" max="3" width="9.75390625" style="30" customWidth="1"/>
    <col min="4" max="4" width="40.125" style="20" customWidth="1"/>
    <col min="5" max="5" width="11.625" style="20" customWidth="1"/>
    <col min="6" max="8" width="9.625" style="20" customWidth="1"/>
    <col min="9" max="9" width="24.875" style="20" customWidth="1"/>
    <col min="10" max="16384" width="9.00390625" style="20" customWidth="1"/>
  </cols>
  <sheetData>
    <row r="1" spans="2:9" ht="45.75" customHeight="1" thickBot="1">
      <c r="B1" s="120" t="s">
        <v>99</v>
      </c>
      <c r="C1" s="120"/>
      <c r="D1" s="120"/>
      <c r="E1" s="120"/>
      <c r="F1" s="120"/>
      <c r="G1" s="120"/>
      <c r="H1" s="120"/>
      <c r="I1" s="37" t="s">
        <v>123</v>
      </c>
    </row>
    <row r="2" spans="1:9" s="21" customFormat="1" ht="39.75" customHeight="1" thickBot="1">
      <c r="A2" s="46" t="s">
        <v>83</v>
      </c>
      <c r="B2" s="47" t="s">
        <v>84</v>
      </c>
      <c r="C2" s="48" t="s">
        <v>85</v>
      </c>
      <c r="D2" s="47" t="s">
        <v>86</v>
      </c>
      <c r="E2" s="47" t="s">
        <v>87</v>
      </c>
      <c r="F2" s="48" t="s">
        <v>88</v>
      </c>
      <c r="G2" s="48" t="s">
        <v>89</v>
      </c>
      <c r="H2" s="48" t="s">
        <v>90</v>
      </c>
      <c r="I2" s="49" t="s">
        <v>91</v>
      </c>
    </row>
    <row r="3" spans="1:9" s="21" customFormat="1" ht="39.75" customHeight="1">
      <c r="A3" s="5" t="s">
        <v>121</v>
      </c>
      <c r="B3" s="1" t="s">
        <v>67</v>
      </c>
      <c r="C3" s="55">
        <v>38883</v>
      </c>
      <c r="D3" s="13" t="s">
        <v>92</v>
      </c>
      <c r="E3" s="1" t="s">
        <v>70</v>
      </c>
      <c r="F3" s="55">
        <f>C3</f>
        <v>38883</v>
      </c>
      <c r="G3" s="55">
        <v>38883</v>
      </c>
      <c r="H3" s="56">
        <v>38883</v>
      </c>
      <c r="I3" s="102" t="s">
        <v>146</v>
      </c>
    </row>
    <row r="4" spans="1:10" s="3" customFormat="1" ht="39.75" customHeight="1" thickBot="1">
      <c r="A4" s="133" t="s">
        <v>77</v>
      </c>
      <c r="B4" s="132"/>
      <c r="C4" s="57">
        <f>C3</f>
        <v>38883</v>
      </c>
      <c r="D4" s="132" t="s">
        <v>96</v>
      </c>
      <c r="E4" s="132"/>
      <c r="F4" s="53">
        <f>F3</f>
        <v>38883</v>
      </c>
      <c r="G4" s="53">
        <f>G3</f>
        <v>38883</v>
      </c>
      <c r="H4" s="53">
        <f>H3</f>
        <v>38883</v>
      </c>
      <c r="I4" s="101"/>
      <c r="J4" s="4"/>
    </row>
    <row r="5" ht="30" customHeight="1">
      <c r="A5" s="50" t="s">
        <v>98</v>
      </c>
    </row>
  </sheetData>
  <sheetProtection/>
  <mergeCells count="3">
    <mergeCell ref="D4:E4"/>
    <mergeCell ref="A4:B4"/>
    <mergeCell ref="B1:H1"/>
  </mergeCell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</dc:creator>
  <cp:keywords/>
  <dc:description/>
  <cp:lastModifiedBy>TTA-MIS</cp:lastModifiedBy>
  <cp:lastPrinted>2014-01-01T08:42:27Z</cp:lastPrinted>
  <dcterms:created xsi:type="dcterms:W3CDTF">2006-05-01T05:30:00Z</dcterms:created>
  <dcterms:modified xsi:type="dcterms:W3CDTF">2014-12-10T03:14:28Z</dcterms:modified>
  <cp:category/>
  <cp:version/>
  <cp:contentType/>
  <cp:contentStatus/>
</cp:coreProperties>
</file>